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ralevern.sharepoint.com/sites/DSA-123032/Delte dokumenter/Nukleærmedisin faggruppe/NM statistikk/"/>
    </mc:Choice>
  </mc:AlternateContent>
  <xr:revisionPtr revIDLastSave="2286" documentId="8_{6468F350-BA96-4EB6-85A9-DC9FF8A0DC14}" xr6:coauthVersionLast="47" xr6:coauthVersionMax="47" xr10:uidLastSave="{419C9833-91F5-40F9-BD73-4352F536C595}"/>
  <workbookProtection lockStructure="1"/>
  <bookViews>
    <workbookView xWindow="1170" yWindow="1170" windowWidth="24195" windowHeight="15855" xr2:uid="{75B3CD1A-3808-454A-B80B-7B9D21CDA4C9}"/>
  </bookViews>
  <sheets>
    <sheet name="NM diagnostikk" sheetId="2" r:id="rId1"/>
    <sheet name="PET diagnostikk" sheetId="6" r:id="rId2"/>
    <sheet name="NM terapi" sheetId="7" r:id="rId3"/>
    <sheet name="Prosedyre" sheetId="1" state="hidden" r:id="rId4"/>
    <sheet name="Radiofarmaka" sheetId="3" state="hidden" r:id="rId5"/>
    <sheet name="Dropdown-elementer" sheetId="4" state="hidden" r:id="rId6"/>
  </sheets>
  <definedNames>
    <definedName name="PNMAndre">'Dropdown-elementer'!$BJ$12:$BJ$1048576</definedName>
    <definedName name="PNMBlod">'Dropdown-elementer'!$BD$12:$BD$1048576</definedName>
    <definedName name="PNMEndokrine">'Dropdown-elementer'!$AO$12:$AO$1048576</definedName>
    <definedName name="PNMFordøyelse">'Dropdown-elementer'!$AU$12:$AU$1048576</definedName>
    <definedName name="PNMHelkropp">'Dropdown-elementer'!$BG$12:$BG$1048576</definedName>
    <definedName name="PNMHjerte">'Dropdown-elementer'!$AR$12:$AR$1048576</definedName>
    <definedName name="PNMHode">'Dropdown-elementer'!$AL$12:$AL$1048576</definedName>
    <definedName name="PNMLymfe">'Dropdown-elementer'!$BA$12:$BA$1048576</definedName>
    <definedName name="PNMTerapi">'Dropdown-elementer'!$BT$12:$BT$1048576</definedName>
    <definedName name="PNMUrinveier">'Dropdown-elementer'!$AX$12:$AX$1048576</definedName>
    <definedName name="PPETCT">'Dropdown-elementer'!$BM$12:$BM$1048576</definedName>
    <definedName name="PPETMR">'Dropdown-elementer'!$BP$12:$BP$1048576</definedName>
    <definedName name="RFAndre">'Dropdown-elementer'!$Z$12:$Z$1048576</definedName>
    <definedName name="RFBlod">'Dropdown-elementer'!$T$12:$T$1048576</definedName>
    <definedName name="RFEndokrine">'Dropdown-elementer'!$E$12:$E$1048576</definedName>
    <definedName name="RFFordøyelse">'Dropdown-elementer'!$K$12:$K$1048576</definedName>
    <definedName name="RFHelkropp">'Dropdown-elementer'!$W$12:$W$1048576</definedName>
    <definedName name="RFHjerte">'Dropdown-elementer'!$H$12:$H$1048576</definedName>
    <definedName name="RFHode">'Dropdown-elementer'!$B$12:$B$1048576</definedName>
    <definedName name="RFLymfe">'Dropdown-elementer'!$Q$12:$Q$1048576</definedName>
    <definedName name="RFPET">'Dropdown-elementer'!$AC$12:$AC$1048576</definedName>
    <definedName name="RFTerapi">'Dropdown-elementer'!$AG$12:$AG$1048576</definedName>
    <definedName name="RFUrinveier">'Dropdown-elementer'!$N$12:$N$1048576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R42" i="3"/>
  <c r="C11" i="7"/>
  <c r="C12" i="7"/>
  <c r="C13" i="7"/>
  <c r="C14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11" i="7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11" i="6"/>
  <c r="C11" i="6"/>
  <c r="C12" i="6"/>
  <c r="C13" i="6"/>
  <c r="C14" i="6"/>
  <c r="C15" i="6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2" i="2"/>
  <c r="E13" i="2"/>
  <c r="E14" i="2"/>
  <c r="E15" i="2"/>
  <c r="E16" i="2"/>
  <c r="E17" i="2"/>
  <c r="E18" i="2"/>
  <c r="E11" i="2"/>
  <c r="C82" i="2" l="1"/>
  <c r="C72" i="2"/>
  <c r="C73" i="2"/>
  <c r="C74" i="2"/>
  <c r="C75" i="2"/>
  <c r="C76" i="2"/>
  <c r="C77" i="2"/>
  <c r="C78" i="2"/>
  <c r="C79" i="2"/>
  <c r="C80" i="2"/>
  <c r="C70" i="2"/>
  <c r="C71" i="2"/>
  <c r="C81" i="2"/>
  <c r="C83" i="2"/>
  <c r="C84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1" i="2"/>
  <c r="C12" i="2"/>
  <c r="C13" i="2"/>
  <c r="C14" i="2"/>
  <c r="C15" i="2"/>
  <c r="G37" i="7" l="1"/>
  <c r="H37" i="7" s="1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H50" i="6"/>
  <c r="G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69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M136" i="3" l="1"/>
  <c r="N136" i="3"/>
  <c r="O136" i="3"/>
  <c r="P136" i="3"/>
  <c r="Q136" i="3"/>
  <c r="R136" i="3"/>
  <c r="S136" i="3"/>
  <c r="T136" i="3"/>
  <c r="U136" i="3"/>
  <c r="V136" i="3"/>
  <c r="W136" i="3"/>
  <c r="X136" i="3"/>
  <c r="X20" i="3"/>
  <c r="X67" i="3"/>
  <c r="X3" i="3"/>
  <c r="X29" i="3"/>
  <c r="X14" i="3"/>
  <c r="X7" i="3"/>
  <c r="X8" i="3"/>
  <c r="X27" i="3"/>
  <c r="X26" i="3"/>
  <c r="X13" i="3"/>
  <c r="X15" i="3"/>
  <c r="X25" i="3"/>
  <c r="X6" i="3"/>
  <c r="X5" i="3"/>
  <c r="X71" i="3"/>
  <c r="X17" i="3"/>
  <c r="X9" i="3"/>
  <c r="X11" i="3"/>
  <c r="X16" i="3"/>
  <c r="X18" i="3"/>
  <c r="X19" i="3"/>
  <c r="X4" i="3"/>
  <c r="X23" i="3"/>
  <c r="X32" i="3"/>
  <c r="X12" i="3"/>
  <c r="X33" i="3"/>
  <c r="X34" i="3"/>
  <c r="X36" i="3"/>
  <c r="X38" i="3"/>
  <c r="X35" i="3"/>
  <c r="X37" i="3"/>
  <c r="X10" i="3"/>
  <c r="X24" i="3"/>
  <c r="X39" i="3"/>
  <c r="X40" i="3"/>
  <c r="X41" i="3"/>
  <c r="X42" i="3"/>
  <c r="X21" i="3"/>
  <c r="X43" i="3"/>
  <c r="X44" i="3"/>
  <c r="X45" i="3"/>
  <c r="X46" i="3"/>
  <c r="X47" i="3"/>
  <c r="X49" i="3"/>
  <c r="X48" i="3"/>
  <c r="X50" i="3"/>
  <c r="X51" i="3"/>
  <c r="X56" i="3"/>
  <c r="X57" i="3"/>
  <c r="X58" i="3"/>
  <c r="X63" i="3"/>
  <c r="X59" i="3"/>
  <c r="X55" i="3"/>
  <c r="X52" i="3"/>
  <c r="X53" i="3"/>
  <c r="X54" i="3"/>
  <c r="X60" i="3"/>
  <c r="X61" i="3"/>
  <c r="X62" i="3"/>
  <c r="X31" i="3"/>
  <c r="X30" i="3"/>
  <c r="X64" i="3"/>
  <c r="X65" i="3"/>
  <c r="X66" i="3"/>
  <c r="X79" i="3"/>
  <c r="X80" i="3"/>
  <c r="X81" i="3"/>
  <c r="X74" i="3"/>
  <c r="X75" i="3"/>
  <c r="X76" i="3"/>
  <c r="X77" i="3"/>
  <c r="X78" i="3"/>
  <c r="X22" i="3"/>
  <c r="X68" i="3"/>
  <c r="X28" i="3"/>
  <c r="X69" i="3"/>
  <c r="X70" i="3"/>
  <c r="X72" i="3"/>
  <c r="X73" i="3"/>
  <c r="X82" i="3"/>
  <c r="X84" i="3"/>
  <c r="X86" i="3"/>
  <c r="X87" i="3"/>
  <c r="X88" i="3"/>
  <c r="X89" i="3"/>
  <c r="X83" i="3"/>
  <c r="X90" i="3"/>
  <c r="X91" i="3"/>
  <c r="X93" i="3"/>
  <c r="X94" i="3"/>
  <c r="X92" i="3"/>
  <c r="X95" i="3"/>
  <c r="X117" i="3"/>
  <c r="X96" i="3"/>
  <c r="X97" i="3"/>
  <c r="X98" i="3"/>
  <c r="X99" i="3"/>
  <c r="X100" i="3"/>
  <c r="X101" i="3"/>
  <c r="X102" i="3"/>
  <c r="X103" i="3"/>
  <c r="X104" i="3"/>
  <c r="X105" i="3"/>
  <c r="X85" i="3"/>
  <c r="X106" i="3"/>
  <c r="X107" i="3"/>
  <c r="X108" i="3"/>
  <c r="X109" i="3"/>
  <c r="X110" i="3"/>
  <c r="X111" i="3"/>
  <c r="X112" i="3"/>
  <c r="X113" i="3"/>
  <c r="X114" i="3"/>
  <c r="X115" i="3"/>
  <c r="X116" i="3"/>
  <c r="X118" i="3"/>
  <c r="X119" i="3"/>
  <c r="X120" i="3"/>
  <c r="X122" i="3"/>
  <c r="X123" i="3"/>
  <c r="X124" i="3"/>
  <c r="X125" i="3"/>
  <c r="X127" i="3"/>
  <c r="X121" i="3"/>
  <c r="X128" i="3"/>
  <c r="X129" i="3"/>
  <c r="X126" i="3"/>
  <c r="X130" i="3"/>
  <c r="X131" i="3"/>
  <c r="X132" i="3"/>
  <c r="X134" i="3"/>
  <c r="X133" i="3"/>
  <c r="X135" i="3"/>
  <c r="W20" i="3"/>
  <c r="W67" i="3"/>
  <c r="W3" i="3"/>
  <c r="W29" i="3"/>
  <c r="W14" i="3"/>
  <c r="W7" i="3"/>
  <c r="W8" i="3"/>
  <c r="W27" i="3"/>
  <c r="W26" i="3"/>
  <c r="W13" i="3"/>
  <c r="W15" i="3"/>
  <c r="W25" i="3"/>
  <c r="W6" i="3"/>
  <c r="W5" i="3"/>
  <c r="W71" i="3"/>
  <c r="W17" i="3"/>
  <c r="W9" i="3"/>
  <c r="W11" i="3"/>
  <c r="W16" i="3"/>
  <c r="W18" i="3"/>
  <c r="W19" i="3"/>
  <c r="W4" i="3"/>
  <c r="W23" i="3"/>
  <c r="W32" i="3"/>
  <c r="W12" i="3"/>
  <c r="W33" i="3"/>
  <c r="W34" i="3"/>
  <c r="W36" i="3"/>
  <c r="W38" i="3"/>
  <c r="W35" i="3"/>
  <c r="W37" i="3"/>
  <c r="W10" i="3"/>
  <c r="W24" i="3"/>
  <c r="W39" i="3"/>
  <c r="W40" i="3"/>
  <c r="W41" i="3"/>
  <c r="W42" i="3"/>
  <c r="W21" i="3"/>
  <c r="W43" i="3"/>
  <c r="W44" i="3"/>
  <c r="W45" i="3"/>
  <c r="W46" i="3"/>
  <c r="W47" i="3"/>
  <c r="W49" i="3"/>
  <c r="W48" i="3"/>
  <c r="W50" i="3"/>
  <c r="W51" i="3"/>
  <c r="W56" i="3"/>
  <c r="W57" i="3"/>
  <c r="W58" i="3"/>
  <c r="W63" i="3"/>
  <c r="W59" i="3"/>
  <c r="W55" i="3"/>
  <c r="W52" i="3"/>
  <c r="W53" i="3"/>
  <c r="W54" i="3"/>
  <c r="W60" i="3"/>
  <c r="W61" i="3"/>
  <c r="W62" i="3"/>
  <c r="W31" i="3"/>
  <c r="W30" i="3"/>
  <c r="W64" i="3"/>
  <c r="W65" i="3"/>
  <c r="W66" i="3"/>
  <c r="W79" i="3"/>
  <c r="W80" i="3"/>
  <c r="W81" i="3"/>
  <c r="W74" i="3"/>
  <c r="W75" i="3"/>
  <c r="W76" i="3"/>
  <c r="W77" i="3"/>
  <c r="W78" i="3"/>
  <c r="W22" i="3"/>
  <c r="W68" i="3"/>
  <c r="W28" i="3"/>
  <c r="W69" i="3"/>
  <c r="W70" i="3"/>
  <c r="W72" i="3"/>
  <c r="W73" i="3"/>
  <c r="W82" i="3"/>
  <c r="W84" i="3"/>
  <c r="W86" i="3"/>
  <c r="W87" i="3"/>
  <c r="W88" i="3"/>
  <c r="W89" i="3"/>
  <c r="W83" i="3"/>
  <c r="W90" i="3"/>
  <c r="W91" i="3"/>
  <c r="W93" i="3"/>
  <c r="W94" i="3"/>
  <c r="W92" i="3"/>
  <c r="W95" i="3"/>
  <c r="W117" i="3"/>
  <c r="W96" i="3"/>
  <c r="W97" i="3"/>
  <c r="W98" i="3"/>
  <c r="W99" i="3"/>
  <c r="W100" i="3"/>
  <c r="W101" i="3"/>
  <c r="W102" i="3"/>
  <c r="W103" i="3"/>
  <c r="W104" i="3"/>
  <c r="W105" i="3"/>
  <c r="W85" i="3"/>
  <c r="W106" i="3"/>
  <c r="W107" i="3"/>
  <c r="W108" i="3"/>
  <c r="W109" i="3"/>
  <c r="W110" i="3"/>
  <c r="W111" i="3"/>
  <c r="W112" i="3"/>
  <c r="W113" i="3"/>
  <c r="W114" i="3"/>
  <c r="W115" i="3"/>
  <c r="W116" i="3"/>
  <c r="W118" i="3"/>
  <c r="W119" i="3"/>
  <c r="W120" i="3"/>
  <c r="W122" i="3"/>
  <c r="W123" i="3"/>
  <c r="W124" i="3"/>
  <c r="W125" i="3"/>
  <c r="W127" i="3"/>
  <c r="W121" i="3"/>
  <c r="W128" i="3"/>
  <c r="W129" i="3"/>
  <c r="W126" i="3"/>
  <c r="W130" i="3"/>
  <c r="W131" i="3"/>
  <c r="W132" i="3"/>
  <c r="W134" i="3"/>
  <c r="W133" i="3"/>
  <c r="W135" i="3"/>
  <c r="V20" i="3"/>
  <c r="V67" i="3"/>
  <c r="V3" i="3"/>
  <c r="V29" i="3"/>
  <c r="V14" i="3"/>
  <c r="V7" i="3"/>
  <c r="V8" i="3"/>
  <c r="V27" i="3"/>
  <c r="V26" i="3"/>
  <c r="V13" i="3"/>
  <c r="V15" i="3"/>
  <c r="V25" i="3"/>
  <c r="V6" i="3"/>
  <c r="V5" i="3"/>
  <c r="V71" i="3"/>
  <c r="V17" i="3"/>
  <c r="V9" i="3"/>
  <c r="V11" i="3"/>
  <c r="V16" i="3"/>
  <c r="V18" i="3"/>
  <c r="V19" i="3"/>
  <c r="V4" i="3"/>
  <c r="V23" i="3"/>
  <c r="V32" i="3"/>
  <c r="V12" i="3"/>
  <c r="V33" i="3"/>
  <c r="V34" i="3"/>
  <c r="V36" i="3"/>
  <c r="V38" i="3"/>
  <c r="V35" i="3"/>
  <c r="V37" i="3"/>
  <c r="V10" i="3"/>
  <c r="V24" i="3"/>
  <c r="V39" i="3"/>
  <c r="V40" i="3"/>
  <c r="V41" i="3"/>
  <c r="V42" i="3"/>
  <c r="V21" i="3"/>
  <c r="V43" i="3"/>
  <c r="V44" i="3"/>
  <c r="V45" i="3"/>
  <c r="V46" i="3"/>
  <c r="V47" i="3"/>
  <c r="V49" i="3"/>
  <c r="V48" i="3"/>
  <c r="V50" i="3"/>
  <c r="V51" i="3"/>
  <c r="V56" i="3"/>
  <c r="V57" i="3"/>
  <c r="V58" i="3"/>
  <c r="V63" i="3"/>
  <c r="V59" i="3"/>
  <c r="V55" i="3"/>
  <c r="V52" i="3"/>
  <c r="V53" i="3"/>
  <c r="V54" i="3"/>
  <c r="V60" i="3"/>
  <c r="V61" i="3"/>
  <c r="V62" i="3"/>
  <c r="V31" i="3"/>
  <c r="V30" i="3"/>
  <c r="V64" i="3"/>
  <c r="V65" i="3"/>
  <c r="V66" i="3"/>
  <c r="V79" i="3"/>
  <c r="V80" i="3"/>
  <c r="V81" i="3"/>
  <c r="V74" i="3"/>
  <c r="V75" i="3"/>
  <c r="V76" i="3"/>
  <c r="V77" i="3"/>
  <c r="V78" i="3"/>
  <c r="V22" i="3"/>
  <c r="V68" i="3"/>
  <c r="V28" i="3"/>
  <c r="V69" i="3"/>
  <c r="V70" i="3"/>
  <c r="V72" i="3"/>
  <c r="V73" i="3"/>
  <c r="V82" i="3"/>
  <c r="V84" i="3"/>
  <c r="V86" i="3"/>
  <c r="V87" i="3"/>
  <c r="V88" i="3"/>
  <c r="V89" i="3"/>
  <c r="V83" i="3"/>
  <c r="V90" i="3"/>
  <c r="V91" i="3"/>
  <c r="V93" i="3"/>
  <c r="V94" i="3"/>
  <c r="V92" i="3"/>
  <c r="V95" i="3"/>
  <c r="V117" i="3"/>
  <c r="V96" i="3"/>
  <c r="V97" i="3"/>
  <c r="V98" i="3"/>
  <c r="V99" i="3"/>
  <c r="V100" i="3"/>
  <c r="V101" i="3"/>
  <c r="V102" i="3"/>
  <c r="V103" i="3"/>
  <c r="V104" i="3"/>
  <c r="V105" i="3"/>
  <c r="V85" i="3"/>
  <c r="V106" i="3"/>
  <c r="V107" i="3"/>
  <c r="V108" i="3"/>
  <c r="V109" i="3"/>
  <c r="V110" i="3"/>
  <c r="V111" i="3"/>
  <c r="V112" i="3"/>
  <c r="V113" i="3"/>
  <c r="V114" i="3"/>
  <c r="V115" i="3"/>
  <c r="V116" i="3"/>
  <c r="V118" i="3"/>
  <c r="V119" i="3"/>
  <c r="V120" i="3"/>
  <c r="V122" i="3"/>
  <c r="V123" i="3"/>
  <c r="V124" i="3"/>
  <c r="V125" i="3"/>
  <c r="V127" i="3"/>
  <c r="V121" i="3"/>
  <c r="V128" i="3"/>
  <c r="V129" i="3"/>
  <c r="V126" i="3"/>
  <c r="V130" i="3"/>
  <c r="V131" i="3"/>
  <c r="V132" i="3"/>
  <c r="V134" i="3"/>
  <c r="V133" i="3"/>
  <c r="V135" i="3"/>
  <c r="U20" i="3"/>
  <c r="U67" i="3"/>
  <c r="U3" i="3"/>
  <c r="U29" i="3"/>
  <c r="U14" i="3"/>
  <c r="U7" i="3"/>
  <c r="U8" i="3"/>
  <c r="U27" i="3"/>
  <c r="U26" i="3"/>
  <c r="U13" i="3"/>
  <c r="U15" i="3"/>
  <c r="U25" i="3"/>
  <c r="U6" i="3"/>
  <c r="U5" i="3"/>
  <c r="U71" i="3"/>
  <c r="U17" i="3"/>
  <c r="U9" i="3"/>
  <c r="U11" i="3"/>
  <c r="U16" i="3"/>
  <c r="U18" i="3"/>
  <c r="U19" i="3"/>
  <c r="U4" i="3"/>
  <c r="U23" i="3"/>
  <c r="U32" i="3"/>
  <c r="U12" i="3"/>
  <c r="U33" i="3"/>
  <c r="U34" i="3"/>
  <c r="U36" i="3"/>
  <c r="U38" i="3"/>
  <c r="U35" i="3"/>
  <c r="U37" i="3"/>
  <c r="U10" i="3"/>
  <c r="U24" i="3"/>
  <c r="U39" i="3"/>
  <c r="U40" i="3"/>
  <c r="U41" i="3"/>
  <c r="U42" i="3"/>
  <c r="U21" i="3"/>
  <c r="U43" i="3"/>
  <c r="U44" i="3"/>
  <c r="U45" i="3"/>
  <c r="U46" i="3"/>
  <c r="U47" i="3"/>
  <c r="U49" i="3"/>
  <c r="U48" i="3"/>
  <c r="U50" i="3"/>
  <c r="U51" i="3"/>
  <c r="U56" i="3"/>
  <c r="U57" i="3"/>
  <c r="U58" i="3"/>
  <c r="U63" i="3"/>
  <c r="U59" i="3"/>
  <c r="U55" i="3"/>
  <c r="U52" i="3"/>
  <c r="U53" i="3"/>
  <c r="U54" i="3"/>
  <c r="U60" i="3"/>
  <c r="U61" i="3"/>
  <c r="U62" i="3"/>
  <c r="U31" i="3"/>
  <c r="U30" i="3"/>
  <c r="U64" i="3"/>
  <c r="U65" i="3"/>
  <c r="U66" i="3"/>
  <c r="U79" i="3"/>
  <c r="U80" i="3"/>
  <c r="U81" i="3"/>
  <c r="U74" i="3"/>
  <c r="U75" i="3"/>
  <c r="U76" i="3"/>
  <c r="U77" i="3"/>
  <c r="U78" i="3"/>
  <c r="U22" i="3"/>
  <c r="U68" i="3"/>
  <c r="U28" i="3"/>
  <c r="U69" i="3"/>
  <c r="U70" i="3"/>
  <c r="U72" i="3"/>
  <c r="U73" i="3"/>
  <c r="U82" i="3"/>
  <c r="U84" i="3"/>
  <c r="U86" i="3"/>
  <c r="U87" i="3"/>
  <c r="U88" i="3"/>
  <c r="U89" i="3"/>
  <c r="U83" i="3"/>
  <c r="U90" i="3"/>
  <c r="U91" i="3"/>
  <c r="U93" i="3"/>
  <c r="U94" i="3"/>
  <c r="U92" i="3"/>
  <c r="U95" i="3"/>
  <c r="U117" i="3"/>
  <c r="U96" i="3"/>
  <c r="U97" i="3"/>
  <c r="U98" i="3"/>
  <c r="U99" i="3"/>
  <c r="U100" i="3"/>
  <c r="U101" i="3"/>
  <c r="U102" i="3"/>
  <c r="U103" i="3"/>
  <c r="U104" i="3"/>
  <c r="U105" i="3"/>
  <c r="U85" i="3"/>
  <c r="U106" i="3"/>
  <c r="U107" i="3"/>
  <c r="U108" i="3"/>
  <c r="U109" i="3"/>
  <c r="U110" i="3"/>
  <c r="U111" i="3"/>
  <c r="U112" i="3"/>
  <c r="U113" i="3"/>
  <c r="U114" i="3"/>
  <c r="U115" i="3"/>
  <c r="U116" i="3"/>
  <c r="U118" i="3"/>
  <c r="U119" i="3"/>
  <c r="U120" i="3"/>
  <c r="U122" i="3"/>
  <c r="U123" i="3"/>
  <c r="U124" i="3"/>
  <c r="U125" i="3"/>
  <c r="U127" i="3"/>
  <c r="U121" i="3"/>
  <c r="U128" i="3"/>
  <c r="U129" i="3"/>
  <c r="U126" i="3"/>
  <c r="U130" i="3"/>
  <c r="U131" i="3"/>
  <c r="U132" i="3"/>
  <c r="U134" i="3"/>
  <c r="U133" i="3"/>
  <c r="U135" i="3"/>
  <c r="T20" i="3"/>
  <c r="T67" i="3"/>
  <c r="T3" i="3"/>
  <c r="T29" i="3"/>
  <c r="T14" i="3"/>
  <c r="T7" i="3"/>
  <c r="T8" i="3"/>
  <c r="T27" i="3"/>
  <c r="T26" i="3"/>
  <c r="T13" i="3"/>
  <c r="T15" i="3"/>
  <c r="T25" i="3"/>
  <c r="T6" i="3"/>
  <c r="T5" i="3"/>
  <c r="T71" i="3"/>
  <c r="T17" i="3"/>
  <c r="T9" i="3"/>
  <c r="T11" i="3"/>
  <c r="T16" i="3"/>
  <c r="T18" i="3"/>
  <c r="T19" i="3"/>
  <c r="T4" i="3"/>
  <c r="T23" i="3"/>
  <c r="T32" i="3"/>
  <c r="T12" i="3"/>
  <c r="T33" i="3"/>
  <c r="T34" i="3"/>
  <c r="T36" i="3"/>
  <c r="T38" i="3"/>
  <c r="T35" i="3"/>
  <c r="T37" i="3"/>
  <c r="T10" i="3"/>
  <c r="T24" i="3"/>
  <c r="T39" i="3"/>
  <c r="T40" i="3"/>
  <c r="T41" i="3"/>
  <c r="T42" i="3"/>
  <c r="T21" i="3"/>
  <c r="T43" i="3"/>
  <c r="T44" i="3"/>
  <c r="T45" i="3"/>
  <c r="T46" i="3"/>
  <c r="T47" i="3"/>
  <c r="T49" i="3"/>
  <c r="T48" i="3"/>
  <c r="T50" i="3"/>
  <c r="T51" i="3"/>
  <c r="T56" i="3"/>
  <c r="T57" i="3"/>
  <c r="T58" i="3"/>
  <c r="T63" i="3"/>
  <c r="T59" i="3"/>
  <c r="T55" i="3"/>
  <c r="T52" i="3"/>
  <c r="T53" i="3"/>
  <c r="T54" i="3"/>
  <c r="T60" i="3"/>
  <c r="T61" i="3"/>
  <c r="T62" i="3"/>
  <c r="T31" i="3"/>
  <c r="T30" i="3"/>
  <c r="T64" i="3"/>
  <c r="T65" i="3"/>
  <c r="T66" i="3"/>
  <c r="T79" i="3"/>
  <c r="T80" i="3"/>
  <c r="T81" i="3"/>
  <c r="T74" i="3"/>
  <c r="T75" i="3"/>
  <c r="T76" i="3"/>
  <c r="T77" i="3"/>
  <c r="T78" i="3"/>
  <c r="T22" i="3"/>
  <c r="T68" i="3"/>
  <c r="T28" i="3"/>
  <c r="T69" i="3"/>
  <c r="T70" i="3"/>
  <c r="T72" i="3"/>
  <c r="T73" i="3"/>
  <c r="T82" i="3"/>
  <c r="T84" i="3"/>
  <c r="T86" i="3"/>
  <c r="T87" i="3"/>
  <c r="T88" i="3"/>
  <c r="T89" i="3"/>
  <c r="T83" i="3"/>
  <c r="T90" i="3"/>
  <c r="T91" i="3"/>
  <c r="T93" i="3"/>
  <c r="T94" i="3"/>
  <c r="T92" i="3"/>
  <c r="T95" i="3"/>
  <c r="T117" i="3"/>
  <c r="T96" i="3"/>
  <c r="T97" i="3"/>
  <c r="T98" i="3"/>
  <c r="T99" i="3"/>
  <c r="T100" i="3"/>
  <c r="T101" i="3"/>
  <c r="T102" i="3"/>
  <c r="T103" i="3"/>
  <c r="T104" i="3"/>
  <c r="T105" i="3"/>
  <c r="T85" i="3"/>
  <c r="T106" i="3"/>
  <c r="T107" i="3"/>
  <c r="T108" i="3"/>
  <c r="T109" i="3"/>
  <c r="T110" i="3"/>
  <c r="T111" i="3"/>
  <c r="T112" i="3"/>
  <c r="T113" i="3"/>
  <c r="T114" i="3"/>
  <c r="T115" i="3"/>
  <c r="T116" i="3"/>
  <c r="T118" i="3"/>
  <c r="T119" i="3"/>
  <c r="T120" i="3"/>
  <c r="T122" i="3"/>
  <c r="T123" i="3"/>
  <c r="T124" i="3"/>
  <c r="T125" i="3"/>
  <c r="T127" i="3"/>
  <c r="T121" i="3"/>
  <c r="T128" i="3"/>
  <c r="T129" i="3"/>
  <c r="T126" i="3"/>
  <c r="T130" i="3"/>
  <c r="T131" i="3"/>
  <c r="T132" i="3"/>
  <c r="T134" i="3"/>
  <c r="T133" i="3"/>
  <c r="T135" i="3"/>
  <c r="S20" i="3"/>
  <c r="S67" i="3"/>
  <c r="S3" i="3"/>
  <c r="S29" i="3"/>
  <c r="S14" i="3"/>
  <c r="S7" i="3"/>
  <c r="S8" i="3"/>
  <c r="S27" i="3"/>
  <c r="S26" i="3"/>
  <c r="S13" i="3"/>
  <c r="S15" i="3"/>
  <c r="S25" i="3"/>
  <c r="S6" i="3"/>
  <c r="S5" i="3"/>
  <c r="S71" i="3"/>
  <c r="S17" i="3"/>
  <c r="S9" i="3"/>
  <c r="S11" i="3"/>
  <c r="S16" i="3"/>
  <c r="S18" i="3"/>
  <c r="S19" i="3"/>
  <c r="S4" i="3"/>
  <c r="S23" i="3"/>
  <c r="S32" i="3"/>
  <c r="S12" i="3"/>
  <c r="S33" i="3"/>
  <c r="S34" i="3"/>
  <c r="S36" i="3"/>
  <c r="S38" i="3"/>
  <c r="S35" i="3"/>
  <c r="S37" i="3"/>
  <c r="S10" i="3"/>
  <c r="S24" i="3"/>
  <c r="S39" i="3"/>
  <c r="S40" i="3"/>
  <c r="S41" i="3"/>
  <c r="S42" i="3"/>
  <c r="S21" i="3"/>
  <c r="S43" i="3"/>
  <c r="S44" i="3"/>
  <c r="S45" i="3"/>
  <c r="S46" i="3"/>
  <c r="S47" i="3"/>
  <c r="S49" i="3"/>
  <c r="S48" i="3"/>
  <c r="S50" i="3"/>
  <c r="S51" i="3"/>
  <c r="S56" i="3"/>
  <c r="S57" i="3"/>
  <c r="S58" i="3"/>
  <c r="S63" i="3"/>
  <c r="S59" i="3"/>
  <c r="S55" i="3"/>
  <c r="S52" i="3"/>
  <c r="S53" i="3"/>
  <c r="S54" i="3"/>
  <c r="S60" i="3"/>
  <c r="S61" i="3"/>
  <c r="S62" i="3"/>
  <c r="S31" i="3"/>
  <c r="S30" i="3"/>
  <c r="S64" i="3"/>
  <c r="S65" i="3"/>
  <c r="S66" i="3"/>
  <c r="S79" i="3"/>
  <c r="S80" i="3"/>
  <c r="S81" i="3"/>
  <c r="S74" i="3"/>
  <c r="S75" i="3"/>
  <c r="S76" i="3"/>
  <c r="S77" i="3"/>
  <c r="S78" i="3"/>
  <c r="S22" i="3"/>
  <c r="S68" i="3"/>
  <c r="S28" i="3"/>
  <c r="S69" i="3"/>
  <c r="S70" i="3"/>
  <c r="S72" i="3"/>
  <c r="S73" i="3"/>
  <c r="S82" i="3"/>
  <c r="S84" i="3"/>
  <c r="S86" i="3"/>
  <c r="S87" i="3"/>
  <c r="S88" i="3"/>
  <c r="S89" i="3"/>
  <c r="S83" i="3"/>
  <c r="S90" i="3"/>
  <c r="S91" i="3"/>
  <c r="S93" i="3"/>
  <c r="S94" i="3"/>
  <c r="S92" i="3"/>
  <c r="S95" i="3"/>
  <c r="S117" i="3"/>
  <c r="S96" i="3"/>
  <c r="S97" i="3"/>
  <c r="S98" i="3"/>
  <c r="S99" i="3"/>
  <c r="S100" i="3"/>
  <c r="S101" i="3"/>
  <c r="S102" i="3"/>
  <c r="S103" i="3"/>
  <c r="S104" i="3"/>
  <c r="S105" i="3"/>
  <c r="S85" i="3"/>
  <c r="S106" i="3"/>
  <c r="S107" i="3"/>
  <c r="S108" i="3"/>
  <c r="S109" i="3"/>
  <c r="S110" i="3"/>
  <c r="S111" i="3"/>
  <c r="S112" i="3"/>
  <c r="S113" i="3"/>
  <c r="S114" i="3"/>
  <c r="S115" i="3"/>
  <c r="S116" i="3"/>
  <c r="S118" i="3"/>
  <c r="S119" i="3"/>
  <c r="S120" i="3"/>
  <c r="S122" i="3"/>
  <c r="S123" i="3"/>
  <c r="S124" i="3"/>
  <c r="S125" i="3"/>
  <c r="S127" i="3"/>
  <c r="S121" i="3"/>
  <c r="S128" i="3"/>
  <c r="S129" i="3"/>
  <c r="S126" i="3"/>
  <c r="S130" i="3"/>
  <c r="S131" i="3"/>
  <c r="S132" i="3"/>
  <c r="S134" i="3"/>
  <c r="S133" i="3"/>
  <c r="S135" i="3"/>
  <c r="R20" i="3"/>
  <c r="R67" i="3"/>
  <c r="R3" i="3"/>
  <c r="R29" i="3"/>
  <c r="R14" i="3"/>
  <c r="R7" i="3"/>
  <c r="R8" i="3"/>
  <c r="R27" i="3"/>
  <c r="R26" i="3"/>
  <c r="R13" i="3"/>
  <c r="R15" i="3"/>
  <c r="R25" i="3"/>
  <c r="R6" i="3"/>
  <c r="R5" i="3"/>
  <c r="R71" i="3"/>
  <c r="R17" i="3"/>
  <c r="R9" i="3"/>
  <c r="R11" i="3"/>
  <c r="R16" i="3"/>
  <c r="R18" i="3"/>
  <c r="R19" i="3"/>
  <c r="R4" i="3"/>
  <c r="R23" i="3"/>
  <c r="R32" i="3"/>
  <c r="R12" i="3"/>
  <c r="R33" i="3"/>
  <c r="R34" i="3"/>
  <c r="R36" i="3"/>
  <c r="R38" i="3"/>
  <c r="R35" i="3"/>
  <c r="R37" i="3"/>
  <c r="R10" i="3"/>
  <c r="R24" i="3"/>
  <c r="R39" i="3"/>
  <c r="R40" i="3"/>
  <c r="R41" i="3"/>
  <c r="R21" i="3"/>
  <c r="R43" i="3"/>
  <c r="R44" i="3"/>
  <c r="R45" i="3"/>
  <c r="R46" i="3"/>
  <c r="R47" i="3"/>
  <c r="R49" i="3"/>
  <c r="R48" i="3"/>
  <c r="R50" i="3"/>
  <c r="R51" i="3"/>
  <c r="R56" i="3"/>
  <c r="R57" i="3"/>
  <c r="R58" i="3"/>
  <c r="R63" i="3"/>
  <c r="R59" i="3"/>
  <c r="R55" i="3"/>
  <c r="R52" i="3"/>
  <c r="R53" i="3"/>
  <c r="R54" i="3"/>
  <c r="R60" i="3"/>
  <c r="R61" i="3"/>
  <c r="R62" i="3"/>
  <c r="R31" i="3"/>
  <c r="R30" i="3"/>
  <c r="R64" i="3"/>
  <c r="R65" i="3"/>
  <c r="R66" i="3"/>
  <c r="R79" i="3"/>
  <c r="R80" i="3"/>
  <c r="R81" i="3"/>
  <c r="R74" i="3"/>
  <c r="R75" i="3"/>
  <c r="R76" i="3"/>
  <c r="R77" i="3"/>
  <c r="R78" i="3"/>
  <c r="R22" i="3"/>
  <c r="R68" i="3"/>
  <c r="R28" i="3"/>
  <c r="R69" i="3"/>
  <c r="R70" i="3"/>
  <c r="R72" i="3"/>
  <c r="R73" i="3"/>
  <c r="R82" i="3"/>
  <c r="R84" i="3"/>
  <c r="R86" i="3"/>
  <c r="R87" i="3"/>
  <c r="R88" i="3"/>
  <c r="R89" i="3"/>
  <c r="R83" i="3"/>
  <c r="R90" i="3"/>
  <c r="R91" i="3"/>
  <c r="R93" i="3"/>
  <c r="R94" i="3"/>
  <c r="R92" i="3"/>
  <c r="R95" i="3"/>
  <c r="R117" i="3"/>
  <c r="R96" i="3"/>
  <c r="R97" i="3"/>
  <c r="R98" i="3"/>
  <c r="R99" i="3"/>
  <c r="R100" i="3"/>
  <c r="R101" i="3"/>
  <c r="R102" i="3"/>
  <c r="R103" i="3"/>
  <c r="R104" i="3"/>
  <c r="R105" i="3"/>
  <c r="R85" i="3"/>
  <c r="R106" i="3"/>
  <c r="R107" i="3"/>
  <c r="R108" i="3"/>
  <c r="R109" i="3"/>
  <c r="R110" i="3"/>
  <c r="R111" i="3"/>
  <c r="R112" i="3"/>
  <c r="R113" i="3"/>
  <c r="R114" i="3"/>
  <c r="R115" i="3"/>
  <c r="R116" i="3"/>
  <c r="R118" i="3"/>
  <c r="R119" i="3"/>
  <c r="R120" i="3"/>
  <c r="R122" i="3"/>
  <c r="R123" i="3"/>
  <c r="R124" i="3"/>
  <c r="R125" i="3"/>
  <c r="R127" i="3"/>
  <c r="R121" i="3"/>
  <c r="R128" i="3"/>
  <c r="R129" i="3"/>
  <c r="R126" i="3"/>
  <c r="R130" i="3"/>
  <c r="R131" i="3"/>
  <c r="R132" i="3"/>
  <c r="R134" i="3"/>
  <c r="R133" i="3"/>
  <c r="R135" i="3"/>
  <c r="Q20" i="3"/>
  <c r="Q67" i="3"/>
  <c r="Q3" i="3"/>
  <c r="Q29" i="3"/>
  <c r="Q14" i="3"/>
  <c r="Q7" i="3"/>
  <c r="Q8" i="3"/>
  <c r="Q27" i="3"/>
  <c r="Q26" i="3"/>
  <c r="Q13" i="3"/>
  <c r="Q15" i="3"/>
  <c r="Q25" i="3"/>
  <c r="Q6" i="3"/>
  <c r="Q5" i="3"/>
  <c r="Q71" i="3"/>
  <c r="Q17" i="3"/>
  <c r="Q9" i="3"/>
  <c r="Q11" i="3"/>
  <c r="Q16" i="3"/>
  <c r="Q18" i="3"/>
  <c r="Q19" i="3"/>
  <c r="Q4" i="3"/>
  <c r="Q23" i="3"/>
  <c r="Q32" i="3"/>
  <c r="Q12" i="3"/>
  <c r="Q33" i="3"/>
  <c r="Q34" i="3"/>
  <c r="Q36" i="3"/>
  <c r="Q38" i="3"/>
  <c r="Q35" i="3"/>
  <c r="Q37" i="3"/>
  <c r="Q10" i="3"/>
  <c r="Q24" i="3"/>
  <c r="Q39" i="3"/>
  <c r="Q40" i="3"/>
  <c r="Q41" i="3"/>
  <c r="Q42" i="3"/>
  <c r="Q21" i="3"/>
  <c r="Q43" i="3"/>
  <c r="Q44" i="3"/>
  <c r="Q45" i="3"/>
  <c r="Q46" i="3"/>
  <c r="Q47" i="3"/>
  <c r="Q49" i="3"/>
  <c r="Q48" i="3"/>
  <c r="Q50" i="3"/>
  <c r="Q51" i="3"/>
  <c r="Q56" i="3"/>
  <c r="Q57" i="3"/>
  <c r="Q58" i="3"/>
  <c r="Q63" i="3"/>
  <c r="Q59" i="3"/>
  <c r="Q55" i="3"/>
  <c r="Q52" i="3"/>
  <c r="Q53" i="3"/>
  <c r="Q54" i="3"/>
  <c r="Q60" i="3"/>
  <c r="Q61" i="3"/>
  <c r="Q62" i="3"/>
  <c r="Q31" i="3"/>
  <c r="Q30" i="3"/>
  <c r="Q64" i="3"/>
  <c r="Q65" i="3"/>
  <c r="Q66" i="3"/>
  <c r="Q79" i="3"/>
  <c r="Q80" i="3"/>
  <c r="Q81" i="3"/>
  <c r="Q74" i="3"/>
  <c r="Q75" i="3"/>
  <c r="Q76" i="3"/>
  <c r="Q77" i="3"/>
  <c r="Q78" i="3"/>
  <c r="Q22" i="3"/>
  <c r="Q68" i="3"/>
  <c r="Q28" i="3"/>
  <c r="Q69" i="3"/>
  <c r="Q70" i="3"/>
  <c r="Q72" i="3"/>
  <c r="Q73" i="3"/>
  <c r="Q82" i="3"/>
  <c r="Q84" i="3"/>
  <c r="Q86" i="3"/>
  <c r="Q87" i="3"/>
  <c r="Q88" i="3"/>
  <c r="Q89" i="3"/>
  <c r="Q83" i="3"/>
  <c r="Q90" i="3"/>
  <c r="Q91" i="3"/>
  <c r="Q93" i="3"/>
  <c r="Q94" i="3"/>
  <c r="Q92" i="3"/>
  <c r="Q95" i="3"/>
  <c r="Q117" i="3"/>
  <c r="Q96" i="3"/>
  <c r="Q97" i="3"/>
  <c r="Q98" i="3"/>
  <c r="Q99" i="3"/>
  <c r="Q100" i="3"/>
  <c r="Q101" i="3"/>
  <c r="Q102" i="3"/>
  <c r="Q103" i="3"/>
  <c r="Q104" i="3"/>
  <c r="Q105" i="3"/>
  <c r="Q85" i="3"/>
  <c r="Q106" i="3"/>
  <c r="Q107" i="3"/>
  <c r="Q108" i="3"/>
  <c r="Q109" i="3"/>
  <c r="Q110" i="3"/>
  <c r="Q111" i="3"/>
  <c r="Q112" i="3"/>
  <c r="Q113" i="3"/>
  <c r="Q114" i="3"/>
  <c r="Q115" i="3"/>
  <c r="Q116" i="3"/>
  <c r="Q118" i="3"/>
  <c r="Q119" i="3"/>
  <c r="Q120" i="3"/>
  <c r="Q122" i="3"/>
  <c r="Q123" i="3"/>
  <c r="Q124" i="3"/>
  <c r="Q125" i="3"/>
  <c r="Q127" i="3"/>
  <c r="Q121" i="3"/>
  <c r="Q128" i="3"/>
  <c r="Q129" i="3"/>
  <c r="Q126" i="3"/>
  <c r="Q130" i="3"/>
  <c r="Q131" i="3"/>
  <c r="Q132" i="3"/>
  <c r="Q134" i="3"/>
  <c r="Q133" i="3"/>
  <c r="Q135" i="3"/>
  <c r="P20" i="3"/>
  <c r="P67" i="3"/>
  <c r="P3" i="3"/>
  <c r="P29" i="3"/>
  <c r="P14" i="3"/>
  <c r="P7" i="3"/>
  <c r="P8" i="3"/>
  <c r="P27" i="3"/>
  <c r="P26" i="3"/>
  <c r="P13" i="3"/>
  <c r="P15" i="3"/>
  <c r="P25" i="3"/>
  <c r="P6" i="3"/>
  <c r="P5" i="3"/>
  <c r="P71" i="3"/>
  <c r="P17" i="3"/>
  <c r="P9" i="3"/>
  <c r="P11" i="3"/>
  <c r="P16" i="3"/>
  <c r="P18" i="3"/>
  <c r="P19" i="3"/>
  <c r="P4" i="3"/>
  <c r="P23" i="3"/>
  <c r="P32" i="3"/>
  <c r="P12" i="3"/>
  <c r="P33" i="3"/>
  <c r="P34" i="3"/>
  <c r="P36" i="3"/>
  <c r="P38" i="3"/>
  <c r="P35" i="3"/>
  <c r="P37" i="3"/>
  <c r="P10" i="3"/>
  <c r="P24" i="3"/>
  <c r="P39" i="3"/>
  <c r="P40" i="3"/>
  <c r="P41" i="3"/>
  <c r="P42" i="3"/>
  <c r="P21" i="3"/>
  <c r="P43" i="3"/>
  <c r="P44" i="3"/>
  <c r="P45" i="3"/>
  <c r="P46" i="3"/>
  <c r="P47" i="3"/>
  <c r="P49" i="3"/>
  <c r="P48" i="3"/>
  <c r="P50" i="3"/>
  <c r="P51" i="3"/>
  <c r="P56" i="3"/>
  <c r="P57" i="3"/>
  <c r="P58" i="3"/>
  <c r="P63" i="3"/>
  <c r="P59" i="3"/>
  <c r="P55" i="3"/>
  <c r="P52" i="3"/>
  <c r="P53" i="3"/>
  <c r="P54" i="3"/>
  <c r="P60" i="3"/>
  <c r="P61" i="3"/>
  <c r="P62" i="3"/>
  <c r="P31" i="3"/>
  <c r="P30" i="3"/>
  <c r="P64" i="3"/>
  <c r="P65" i="3"/>
  <c r="P66" i="3"/>
  <c r="P79" i="3"/>
  <c r="P80" i="3"/>
  <c r="P81" i="3"/>
  <c r="P74" i="3"/>
  <c r="P75" i="3"/>
  <c r="P76" i="3"/>
  <c r="P77" i="3"/>
  <c r="P78" i="3"/>
  <c r="P22" i="3"/>
  <c r="P68" i="3"/>
  <c r="P28" i="3"/>
  <c r="P69" i="3"/>
  <c r="P70" i="3"/>
  <c r="P72" i="3"/>
  <c r="P73" i="3"/>
  <c r="P82" i="3"/>
  <c r="P84" i="3"/>
  <c r="P86" i="3"/>
  <c r="P87" i="3"/>
  <c r="P88" i="3"/>
  <c r="P89" i="3"/>
  <c r="P83" i="3"/>
  <c r="P90" i="3"/>
  <c r="P91" i="3"/>
  <c r="P93" i="3"/>
  <c r="P94" i="3"/>
  <c r="P92" i="3"/>
  <c r="P95" i="3"/>
  <c r="P117" i="3"/>
  <c r="P96" i="3"/>
  <c r="P97" i="3"/>
  <c r="P98" i="3"/>
  <c r="P99" i="3"/>
  <c r="P100" i="3"/>
  <c r="P101" i="3"/>
  <c r="P102" i="3"/>
  <c r="P103" i="3"/>
  <c r="P104" i="3"/>
  <c r="P105" i="3"/>
  <c r="P85" i="3"/>
  <c r="P106" i="3"/>
  <c r="P107" i="3"/>
  <c r="P108" i="3"/>
  <c r="P109" i="3"/>
  <c r="P110" i="3"/>
  <c r="P111" i="3"/>
  <c r="P112" i="3"/>
  <c r="P113" i="3"/>
  <c r="P114" i="3"/>
  <c r="P115" i="3"/>
  <c r="P116" i="3"/>
  <c r="P118" i="3"/>
  <c r="P119" i="3"/>
  <c r="P120" i="3"/>
  <c r="P122" i="3"/>
  <c r="P123" i="3"/>
  <c r="P124" i="3"/>
  <c r="P125" i="3"/>
  <c r="P127" i="3"/>
  <c r="P121" i="3"/>
  <c r="P128" i="3"/>
  <c r="P129" i="3"/>
  <c r="P126" i="3"/>
  <c r="P130" i="3"/>
  <c r="P131" i="3"/>
  <c r="P132" i="3"/>
  <c r="P134" i="3"/>
  <c r="P133" i="3"/>
  <c r="P135" i="3"/>
  <c r="O20" i="3"/>
  <c r="O67" i="3"/>
  <c r="O3" i="3"/>
  <c r="O29" i="3"/>
  <c r="O14" i="3"/>
  <c r="O7" i="3"/>
  <c r="O8" i="3"/>
  <c r="O27" i="3"/>
  <c r="O26" i="3"/>
  <c r="O13" i="3"/>
  <c r="O15" i="3"/>
  <c r="O25" i="3"/>
  <c r="O6" i="3"/>
  <c r="O5" i="3"/>
  <c r="O71" i="3"/>
  <c r="O17" i="3"/>
  <c r="O9" i="3"/>
  <c r="O11" i="3"/>
  <c r="O16" i="3"/>
  <c r="O18" i="3"/>
  <c r="O19" i="3"/>
  <c r="O4" i="3"/>
  <c r="O23" i="3"/>
  <c r="O32" i="3"/>
  <c r="O12" i="3"/>
  <c r="O33" i="3"/>
  <c r="O34" i="3"/>
  <c r="O36" i="3"/>
  <c r="O38" i="3"/>
  <c r="O35" i="3"/>
  <c r="O37" i="3"/>
  <c r="O10" i="3"/>
  <c r="O24" i="3"/>
  <c r="O39" i="3"/>
  <c r="O40" i="3"/>
  <c r="O41" i="3"/>
  <c r="O42" i="3"/>
  <c r="O21" i="3"/>
  <c r="O43" i="3"/>
  <c r="O44" i="3"/>
  <c r="O45" i="3"/>
  <c r="O46" i="3"/>
  <c r="O47" i="3"/>
  <c r="O49" i="3"/>
  <c r="O48" i="3"/>
  <c r="O50" i="3"/>
  <c r="O51" i="3"/>
  <c r="O56" i="3"/>
  <c r="O57" i="3"/>
  <c r="O58" i="3"/>
  <c r="O63" i="3"/>
  <c r="O59" i="3"/>
  <c r="O55" i="3"/>
  <c r="O52" i="3"/>
  <c r="O53" i="3"/>
  <c r="O54" i="3"/>
  <c r="O60" i="3"/>
  <c r="O61" i="3"/>
  <c r="O62" i="3"/>
  <c r="O31" i="3"/>
  <c r="O30" i="3"/>
  <c r="O64" i="3"/>
  <c r="O65" i="3"/>
  <c r="O66" i="3"/>
  <c r="O79" i="3"/>
  <c r="O80" i="3"/>
  <c r="O81" i="3"/>
  <c r="O74" i="3"/>
  <c r="O75" i="3"/>
  <c r="O76" i="3"/>
  <c r="O77" i="3"/>
  <c r="O78" i="3"/>
  <c r="O22" i="3"/>
  <c r="O68" i="3"/>
  <c r="O28" i="3"/>
  <c r="O69" i="3"/>
  <c r="O70" i="3"/>
  <c r="O72" i="3"/>
  <c r="O73" i="3"/>
  <c r="O82" i="3"/>
  <c r="O84" i="3"/>
  <c r="O86" i="3"/>
  <c r="O87" i="3"/>
  <c r="O88" i="3"/>
  <c r="O89" i="3"/>
  <c r="O83" i="3"/>
  <c r="O90" i="3"/>
  <c r="O91" i="3"/>
  <c r="O93" i="3"/>
  <c r="O94" i="3"/>
  <c r="O92" i="3"/>
  <c r="O95" i="3"/>
  <c r="O117" i="3"/>
  <c r="O96" i="3"/>
  <c r="O97" i="3"/>
  <c r="O98" i="3"/>
  <c r="O99" i="3"/>
  <c r="O100" i="3"/>
  <c r="O101" i="3"/>
  <c r="O102" i="3"/>
  <c r="O103" i="3"/>
  <c r="O104" i="3"/>
  <c r="O105" i="3"/>
  <c r="O85" i="3"/>
  <c r="O106" i="3"/>
  <c r="O107" i="3"/>
  <c r="O108" i="3"/>
  <c r="O109" i="3"/>
  <c r="O110" i="3"/>
  <c r="O111" i="3"/>
  <c r="O112" i="3"/>
  <c r="O113" i="3"/>
  <c r="O114" i="3"/>
  <c r="O115" i="3"/>
  <c r="O116" i="3"/>
  <c r="O118" i="3"/>
  <c r="O119" i="3"/>
  <c r="O120" i="3"/>
  <c r="O122" i="3"/>
  <c r="O123" i="3"/>
  <c r="O124" i="3"/>
  <c r="O125" i="3"/>
  <c r="O127" i="3"/>
  <c r="O121" i="3"/>
  <c r="O128" i="3"/>
  <c r="O129" i="3"/>
  <c r="O126" i="3"/>
  <c r="O130" i="3"/>
  <c r="O131" i="3"/>
  <c r="O132" i="3"/>
  <c r="O134" i="3"/>
  <c r="O133" i="3"/>
  <c r="O135" i="3"/>
  <c r="N20" i="3"/>
  <c r="N67" i="3"/>
  <c r="N3" i="3"/>
  <c r="N29" i="3"/>
  <c r="N14" i="3"/>
  <c r="N7" i="3"/>
  <c r="N8" i="3"/>
  <c r="N27" i="3"/>
  <c r="N26" i="3"/>
  <c r="N13" i="3"/>
  <c r="N15" i="3"/>
  <c r="N25" i="3"/>
  <c r="N6" i="3"/>
  <c r="N5" i="3"/>
  <c r="N71" i="3"/>
  <c r="N17" i="3"/>
  <c r="N9" i="3"/>
  <c r="N11" i="3"/>
  <c r="N16" i="3"/>
  <c r="N18" i="3"/>
  <c r="N19" i="3"/>
  <c r="N4" i="3"/>
  <c r="N23" i="3"/>
  <c r="N32" i="3"/>
  <c r="N12" i="3"/>
  <c r="N33" i="3"/>
  <c r="N34" i="3"/>
  <c r="N36" i="3"/>
  <c r="N38" i="3"/>
  <c r="N35" i="3"/>
  <c r="N37" i="3"/>
  <c r="N10" i="3"/>
  <c r="N24" i="3"/>
  <c r="N39" i="3"/>
  <c r="N40" i="3"/>
  <c r="N41" i="3"/>
  <c r="N42" i="3"/>
  <c r="N21" i="3"/>
  <c r="N43" i="3"/>
  <c r="N44" i="3"/>
  <c r="N45" i="3"/>
  <c r="N46" i="3"/>
  <c r="N47" i="3"/>
  <c r="N49" i="3"/>
  <c r="N48" i="3"/>
  <c r="N50" i="3"/>
  <c r="N51" i="3"/>
  <c r="N56" i="3"/>
  <c r="N57" i="3"/>
  <c r="N58" i="3"/>
  <c r="N63" i="3"/>
  <c r="N59" i="3"/>
  <c r="N55" i="3"/>
  <c r="N52" i="3"/>
  <c r="N53" i="3"/>
  <c r="N54" i="3"/>
  <c r="N60" i="3"/>
  <c r="N61" i="3"/>
  <c r="N62" i="3"/>
  <c r="N31" i="3"/>
  <c r="N30" i="3"/>
  <c r="N64" i="3"/>
  <c r="N65" i="3"/>
  <c r="N66" i="3"/>
  <c r="N79" i="3"/>
  <c r="N80" i="3"/>
  <c r="N81" i="3"/>
  <c r="N74" i="3"/>
  <c r="N75" i="3"/>
  <c r="N76" i="3"/>
  <c r="N77" i="3"/>
  <c r="N78" i="3"/>
  <c r="N22" i="3"/>
  <c r="N68" i="3"/>
  <c r="N28" i="3"/>
  <c r="N69" i="3"/>
  <c r="N70" i="3"/>
  <c r="N72" i="3"/>
  <c r="N73" i="3"/>
  <c r="N82" i="3"/>
  <c r="N84" i="3"/>
  <c r="N86" i="3"/>
  <c r="N87" i="3"/>
  <c r="N88" i="3"/>
  <c r="N89" i="3"/>
  <c r="N83" i="3"/>
  <c r="N90" i="3"/>
  <c r="N91" i="3"/>
  <c r="N93" i="3"/>
  <c r="N94" i="3"/>
  <c r="N92" i="3"/>
  <c r="N95" i="3"/>
  <c r="N117" i="3"/>
  <c r="N96" i="3"/>
  <c r="N97" i="3"/>
  <c r="N98" i="3"/>
  <c r="N99" i="3"/>
  <c r="N100" i="3"/>
  <c r="N101" i="3"/>
  <c r="N102" i="3"/>
  <c r="N103" i="3"/>
  <c r="N104" i="3"/>
  <c r="N105" i="3"/>
  <c r="N85" i="3"/>
  <c r="N106" i="3"/>
  <c r="N107" i="3"/>
  <c r="N108" i="3"/>
  <c r="N109" i="3"/>
  <c r="N110" i="3"/>
  <c r="N111" i="3"/>
  <c r="N112" i="3"/>
  <c r="N113" i="3"/>
  <c r="N114" i="3"/>
  <c r="N115" i="3"/>
  <c r="N116" i="3"/>
  <c r="N118" i="3"/>
  <c r="N119" i="3"/>
  <c r="N120" i="3"/>
  <c r="N122" i="3"/>
  <c r="N123" i="3"/>
  <c r="N124" i="3"/>
  <c r="N125" i="3"/>
  <c r="N127" i="3"/>
  <c r="N121" i="3"/>
  <c r="N128" i="3"/>
  <c r="N129" i="3"/>
  <c r="N126" i="3"/>
  <c r="N130" i="3"/>
  <c r="N131" i="3"/>
  <c r="N132" i="3"/>
  <c r="N134" i="3"/>
  <c r="N133" i="3"/>
  <c r="N135" i="3"/>
  <c r="M20" i="3"/>
  <c r="M67" i="3"/>
  <c r="M3" i="3"/>
  <c r="M29" i="3"/>
  <c r="M14" i="3"/>
  <c r="M7" i="3"/>
  <c r="M8" i="3"/>
  <c r="M27" i="3"/>
  <c r="M26" i="3"/>
  <c r="M13" i="3"/>
  <c r="M15" i="3"/>
  <c r="M25" i="3"/>
  <c r="M6" i="3"/>
  <c r="M5" i="3"/>
  <c r="M71" i="3"/>
  <c r="M17" i="3"/>
  <c r="M9" i="3"/>
  <c r="M11" i="3"/>
  <c r="M16" i="3"/>
  <c r="M18" i="3"/>
  <c r="M19" i="3"/>
  <c r="M4" i="3"/>
  <c r="M23" i="3"/>
  <c r="M32" i="3"/>
  <c r="M12" i="3"/>
  <c r="M33" i="3"/>
  <c r="M34" i="3"/>
  <c r="M36" i="3"/>
  <c r="M38" i="3"/>
  <c r="M35" i="3"/>
  <c r="M37" i="3"/>
  <c r="M10" i="3"/>
  <c r="M24" i="3"/>
  <c r="M39" i="3"/>
  <c r="M40" i="3"/>
  <c r="M41" i="3"/>
  <c r="M42" i="3"/>
  <c r="M21" i="3"/>
  <c r="M43" i="3"/>
  <c r="M44" i="3"/>
  <c r="M45" i="3"/>
  <c r="M46" i="3"/>
  <c r="M47" i="3"/>
  <c r="M49" i="3"/>
  <c r="M48" i="3"/>
  <c r="M50" i="3"/>
  <c r="M51" i="3"/>
  <c r="M56" i="3"/>
  <c r="M57" i="3"/>
  <c r="M58" i="3"/>
  <c r="M63" i="3"/>
  <c r="M59" i="3"/>
  <c r="M55" i="3"/>
  <c r="M52" i="3"/>
  <c r="M53" i="3"/>
  <c r="M54" i="3"/>
  <c r="M60" i="3"/>
  <c r="M61" i="3"/>
  <c r="M62" i="3"/>
  <c r="M31" i="3"/>
  <c r="M30" i="3"/>
  <c r="M64" i="3"/>
  <c r="M65" i="3"/>
  <c r="M66" i="3"/>
  <c r="M79" i="3"/>
  <c r="M80" i="3"/>
  <c r="M81" i="3"/>
  <c r="M74" i="3"/>
  <c r="M75" i="3"/>
  <c r="M76" i="3"/>
  <c r="M77" i="3"/>
  <c r="M78" i="3"/>
  <c r="M22" i="3"/>
  <c r="M68" i="3"/>
  <c r="M28" i="3"/>
  <c r="M69" i="3"/>
  <c r="M70" i="3"/>
  <c r="M72" i="3"/>
  <c r="M73" i="3"/>
  <c r="M82" i="3"/>
  <c r="M84" i="3"/>
  <c r="M86" i="3"/>
  <c r="M87" i="3"/>
  <c r="M88" i="3"/>
  <c r="M89" i="3"/>
  <c r="M83" i="3"/>
  <c r="M90" i="3"/>
  <c r="M91" i="3"/>
  <c r="M93" i="3"/>
  <c r="M94" i="3"/>
  <c r="M92" i="3"/>
  <c r="M95" i="3"/>
  <c r="M117" i="3"/>
  <c r="M96" i="3"/>
  <c r="M97" i="3"/>
  <c r="M98" i="3"/>
  <c r="M99" i="3"/>
  <c r="M100" i="3"/>
  <c r="M101" i="3"/>
  <c r="M102" i="3"/>
  <c r="M103" i="3"/>
  <c r="M104" i="3"/>
  <c r="M105" i="3"/>
  <c r="M85" i="3"/>
  <c r="M106" i="3"/>
  <c r="M107" i="3"/>
  <c r="M108" i="3"/>
  <c r="M109" i="3"/>
  <c r="M110" i="3"/>
  <c r="M111" i="3"/>
  <c r="M112" i="3"/>
  <c r="M113" i="3"/>
  <c r="M114" i="3"/>
  <c r="M115" i="3"/>
  <c r="M116" i="3"/>
  <c r="M118" i="3"/>
  <c r="M119" i="3"/>
  <c r="M120" i="3"/>
  <c r="M122" i="3"/>
  <c r="M123" i="3"/>
  <c r="M124" i="3"/>
  <c r="M125" i="3"/>
  <c r="M127" i="3"/>
  <c r="M121" i="3"/>
  <c r="M128" i="3"/>
  <c r="M129" i="3"/>
  <c r="M126" i="3"/>
  <c r="M130" i="3"/>
  <c r="M131" i="3"/>
  <c r="M132" i="3"/>
  <c r="M134" i="3"/>
  <c r="M133" i="3"/>
  <c r="M135" i="3"/>
  <c r="G85" i="2" l="1"/>
  <c r="H8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Andersen</author>
  </authors>
  <commentList>
    <comment ref="B10" authorId="0" shapeId="0" xr:uid="{1F70FDDC-A4F4-4B49-A88D-5A97FA0D35ED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  <comment ref="D10" authorId="0" shapeId="0" xr:uid="{5AB1E180-19B4-4B82-996E-AE09DC07A752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Andersen</author>
  </authors>
  <commentList>
    <comment ref="B10" authorId="0" shapeId="0" xr:uid="{BDD2CFDF-7AC1-42B5-8CCB-E173868618FB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  <comment ref="D10" authorId="0" shapeId="0" xr:uid="{6C7BD19F-F903-4CA0-90F1-E96374C56DF3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Andersen</author>
  </authors>
  <commentList>
    <comment ref="B10" authorId="0" shapeId="0" xr:uid="{6373257E-DC17-4053-BA23-6475A14282CE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  <comment ref="D10" authorId="0" shapeId="0" xr:uid="{5E310F76-9680-4926-B7AE-E08CD924B611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</commentList>
</comments>
</file>

<file path=xl/sharedStrings.xml><?xml version="1.0" encoding="utf-8"?>
<sst xmlns="http://schemas.openxmlformats.org/spreadsheetml/2006/main" count="1788" uniqueCount="748">
  <si>
    <t>Sykehus:</t>
  </si>
  <si>
    <t>Dato:</t>
  </si>
  <si>
    <t>Underskrift:</t>
  </si>
  <si>
    <t>Lokalisasjon</t>
  </si>
  <si>
    <t>NCRP-kode</t>
  </si>
  <si>
    <t>Radiofarmaka (tilleggskode)</t>
  </si>
  <si>
    <t>Radiofarmaka, hvis andre</t>
  </si>
  <si>
    <t>Antall administreringer</t>
  </si>
  <si>
    <t>Aministrert mengde (MBq) Gjsnitt</t>
  </si>
  <si>
    <t>Hode</t>
  </si>
  <si>
    <t>Endokrine organer</t>
  </si>
  <si>
    <t>Hjerte og brystvegg</t>
  </si>
  <si>
    <t>NM EKG-styrt ventrikulografi (MUGA)</t>
  </si>
  <si>
    <t>Fordøyelsesorganer og milt</t>
  </si>
  <si>
    <t>Urinveier og genitalia</t>
  </si>
  <si>
    <t>Lymfesystem</t>
  </si>
  <si>
    <t>Blod</t>
  </si>
  <si>
    <t>Helkropp</t>
  </si>
  <si>
    <t>Andre</t>
  </si>
  <si>
    <t>NCRP</t>
  </si>
  <si>
    <t>Modalitet</t>
  </si>
  <si>
    <t>Nuklide</t>
  </si>
  <si>
    <t>Kodetekst</t>
  </si>
  <si>
    <t>ICRP-gruppe</t>
  </si>
  <si>
    <t>NM</t>
  </si>
  <si>
    <t>ATC</t>
  </si>
  <si>
    <t>V09AA01</t>
  </si>
  <si>
    <t>V09AA02</t>
  </si>
  <si>
    <t>V09AB01</t>
  </si>
  <si>
    <t>V09AB02</t>
  </si>
  <si>
    <t>V09AB03</t>
  </si>
  <si>
    <t>V09AX01</t>
  </si>
  <si>
    <t>V09AX03</t>
  </si>
  <si>
    <t>V09AX04</t>
  </si>
  <si>
    <t>V09BA01</t>
  </si>
  <si>
    <t>V09BA02</t>
  </si>
  <si>
    <t>V09BA03</t>
  </si>
  <si>
    <t>V09BA04</t>
  </si>
  <si>
    <t>V09CA01</t>
  </si>
  <si>
    <t>V09CA02</t>
  </si>
  <si>
    <t>V09CA03</t>
  </si>
  <si>
    <t>V09CA04</t>
  </si>
  <si>
    <t>V09CA05</t>
  </si>
  <si>
    <t>V09CX01</t>
  </si>
  <si>
    <t>V09CX02</t>
  </si>
  <si>
    <t>V09CX03</t>
  </si>
  <si>
    <t>V09CX04</t>
  </si>
  <si>
    <t>V09DA01</t>
  </si>
  <si>
    <t>V09DA02</t>
  </si>
  <si>
    <t>V09DA03</t>
  </si>
  <si>
    <t>V09DA04</t>
  </si>
  <si>
    <t>V09DA05</t>
  </si>
  <si>
    <t>V09DB01</t>
  </si>
  <si>
    <t>V09DB02</t>
  </si>
  <si>
    <t>V09DB03</t>
  </si>
  <si>
    <t>V09DB04</t>
  </si>
  <si>
    <t>V09DB05</t>
  </si>
  <si>
    <t>V09DB06</t>
  </si>
  <si>
    <t>V09DB07</t>
  </si>
  <si>
    <t>V09DX01</t>
  </si>
  <si>
    <t>V09EA01</t>
  </si>
  <si>
    <t>V09EA02</t>
  </si>
  <si>
    <t>V09EA03</t>
  </si>
  <si>
    <t>V09EB01</t>
  </si>
  <si>
    <t>V09EB02</t>
  </si>
  <si>
    <t>V09EX01</t>
  </si>
  <si>
    <t>V09EX02</t>
  </si>
  <si>
    <t>V09EX03</t>
  </si>
  <si>
    <t>V09FX01</t>
  </si>
  <si>
    <t>V09FX02</t>
  </si>
  <si>
    <t>V09FX03</t>
  </si>
  <si>
    <t>V09FX04</t>
  </si>
  <si>
    <t>V09GA01</t>
  </si>
  <si>
    <t>V09GA02</t>
  </si>
  <si>
    <t>V09GA03</t>
  </si>
  <si>
    <t>V09GA04</t>
  </si>
  <si>
    <t>V09GA05</t>
  </si>
  <si>
    <t>V09GA06</t>
  </si>
  <si>
    <t>V09GA07</t>
  </si>
  <si>
    <t>V09GB01</t>
  </si>
  <si>
    <t>V09GB02</t>
  </si>
  <si>
    <t>V09GX01</t>
  </si>
  <si>
    <t>V09GX02</t>
  </si>
  <si>
    <t>V09GX03</t>
  </si>
  <si>
    <t>V09GX04</t>
  </si>
  <si>
    <t>V09GX05</t>
  </si>
  <si>
    <t>V09HA01</t>
  </si>
  <si>
    <t>V09HA02</t>
  </si>
  <si>
    <t>V09HA03</t>
  </si>
  <si>
    <t>V09HA04</t>
  </si>
  <si>
    <t>V09HB01</t>
  </si>
  <si>
    <t>V09HB02</t>
  </si>
  <si>
    <t>V09HX01</t>
  </si>
  <si>
    <t>V09IA01</t>
  </si>
  <si>
    <t>V09IA02</t>
  </si>
  <si>
    <t>V09IA03</t>
  </si>
  <si>
    <t>V09IA04</t>
  </si>
  <si>
    <t>V09IA05</t>
  </si>
  <si>
    <t>V09IA06</t>
  </si>
  <si>
    <t>V09IA07</t>
  </si>
  <si>
    <t>V09IB01</t>
  </si>
  <si>
    <t>V09IB02</t>
  </si>
  <si>
    <t>V09IB03</t>
  </si>
  <si>
    <t>V09IB04</t>
  </si>
  <si>
    <t>V09IX01</t>
  </si>
  <si>
    <t>V09IX02</t>
  </si>
  <si>
    <t>V09IX03</t>
  </si>
  <si>
    <t>V09IX04</t>
  </si>
  <si>
    <t>V09IX05</t>
  </si>
  <si>
    <t>V09IX06</t>
  </si>
  <si>
    <t>V09IX07</t>
  </si>
  <si>
    <t>V09IX08</t>
  </si>
  <si>
    <t>V09IX09</t>
  </si>
  <si>
    <t>V09IX11</t>
  </si>
  <si>
    <t>V09IX13</t>
  </si>
  <si>
    <t>V09IX14</t>
  </si>
  <si>
    <t>V09IX17</t>
  </si>
  <si>
    <t>V09XA01</t>
  </si>
  <si>
    <t>V09XA02</t>
  </si>
  <si>
    <t>V09XA03</t>
  </si>
  <si>
    <t>V10AA01</t>
  </si>
  <si>
    <t>V10AA03</t>
  </si>
  <si>
    <t>V10AX04</t>
  </si>
  <si>
    <t>V10AX05</t>
  </si>
  <si>
    <t>V10BX01</t>
  </si>
  <si>
    <t>V10BX02</t>
  </si>
  <si>
    <t>V10XA01</t>
  </si>
  <si>
    <t>V10XA02</t>
  </si>
  <si>
    <t>V10XX02</t>
  </si>
  <si>
    <t>V10XX03</t>
  </si>
  <si>
    <t>V10XX04</t>
  </si>
  <si>
    <t>V10XX05</t>
  </si>
  <si>
    <t>Technetium (99mTc) eksametasim</t>
  </si>
  <si>
    <t>Technetium (99mTc) bikisat</t>
  </si>
  <si>
    <t>Jodiofetamin (123I)</t>
  </si>
  <si>
    <t>Jodioloprid (123I)</t>
  </si>
  <si>
    <t>Jodioflupane (123I)</t>
  </si>
  <si>
    <t>Indium (111In) pentetsyre</t>
  </si>
  <si>
    <t>Jod(124I)CIT</t>
  </si>
  <si>
    <t>Flutemetamol (18F)</t>
  </si>
  <si>
    <t>Technetium (99mTc) oksydronsyre</t>
  </si>
  <si>
    <t>Technetium (99mTc) medronsyre</t>
  </si>
  <si>
    <t>Technetium (99mTc) pyrofosfat</t>
  </si>
  <si>
    <t>Technetium (99mTc) butedronsyre</t>
  </si>
  <si>
    <t>Technetium (99mTc) pentetsyre</t>
  </si>
  <si>
    <t>Technetium (99mTc) suksimer</t>
  </si>
  <si>
    <t>Technetium (99mTc) mertiatid</t>
  </si>
  <si>
    <t>Technetium (99mTc) gluceptat</t>
  </si>
  <si>
    <t>Technetium (99mTc) glykonat</t>
  </si>
  <si>
    <t>Natrium jodhippurat (123I)</t>
  </si>
  <si>
    <t>Natrium jodhippurat (131I)</t>
  </si>
  <si>
    <t>Natrium jodthalamat (125I)</t>
  </si>
  <si>
    <t>Krom (51Cr) edetat</t>
  </si>
  <si>
    <t>Technetium (99mTc) disofenin</t>
  </si>
  <si>
    <t>Technetium (99mTc) etifenin</t>
  </si>
  <si>
    <t>Technetium (99mTc) lidofenin</t>
  </si>
  <si>
    <t>Technetium (99mTc) mebrofenin</t>
  </si>
  <si>
    <t>Technetium (99mTc) galtifenin</t>
  </si>
  <si>
    <t>Technetium (99mTc) nanokolloid</t>
  </si>
  <si>
    <t>Technetium (99mTc) mikrokolloid</t>
  </si>
  <si>
    <t>Technetium (99mTc) millimikrosfærer</t>
  </si>
  <si>
    <t>Technetium (99mTc) tinnkolloid</t>
  </si>
  <si>
    <t>Technetium (99mTc) svovelkolloid</t>
  </si>
  <si>
    <t>Technetium (99mTc) rheniumsulfitt kolloid</t>
  </si>
  <si>
    <t>Technetium (99mTc) fytat</t>
  </si>
  <si>
    <t>Selenium (75Se) tauroselkolisyre</t>
  </si>
  <si>
    <t>Technetium (99mTc)teknegass</t>
  </si>
  <si>
    <t>Technetium (99mTc) makrosalb</t>
  </si>
  <si>
    <t>Technetium (99mTc) mikrosfærer</t>
  </si>
  <si>
    <t>Krypton (81mKr) gass</t>
  </si>
  <si>
    <t>Xenon (127Xe) gass</t>
  </si>
  <si>
    <t>Xenon (133Xe) gass</t>
  </si>
  <si>
    <t>Technetium (99mTc) perteknetat</t>
  </si>
  <si>
    <t>Natriumjodid (123I)</t>
  </si>
  <si>
    <t>Natriumjodid (131I)</t>
  </si>
  <si>
    <t>Natriumjodid (124I)</t>
  </si>
  <si>
    <t>Technetium (99mTc) sestamibi</t>
  </si>
  <si>
    <t>Technetium (99mTc) tetrofosmin</t>
  </si>
  <si>
    <t>Technetium (99mTc) teboroxim</t>
  </si>
  <si>
    <t>Technetium (99mTc) humant albumin</t>
  </si>
  <si>
    <t>Technetium (99mTc) furifosmin</t>
  </si>
  <si>
    <t>Technetium (99mTc) tinnagens merkede celler</t>
  </si>
  <si>
    <t>Technetium (99mTc) apcitid</t>
  </si>
  <si>
    <t>Fibrinogen (125I)</t>
  </si>
  <si>
    <t>Jod (125I) humant albumin</t>
  </si>
  <si>
    <t>Thallium (201Tl) klorid</t>
  </si>
  <si>
    <t>Indium (111In) klorid</t>
  </si>
  <si>
    <t>Kromat (51Cr) merkede celler</t>
  </si>
  <si>
    <t>82Rb Rubidium klorid</t>
  </si>
  <si>
    <t>13N NH3</t>
  </si>
  <si>
    <t>Technetium (99mTc) humant immunglobulin</t>
  </si>
  <si>
    <t>Technetium (99mTc) eksametasimmerkede celler</t>
  </si>
  <si>
    <t>Technetium (99mTc) antigranulocytt antistoff</t>
  </si>
  <si>
    <t>Technetium (99mTc) sulesomab</t>
  </si>
  <si>
    <t>Indium (111In) oksinatmerkede celler</t>
  </si>
  <si>
    <t>Indium (111In) tropolonatmerkede celler</t>
  </si>
  <si>
    <t>Gallium (67Ga) sitrat</t>
  </si>
  <si>
    <t>Technetium (99mTc) CEA antistoff</t>
  </si>
  <si>
    <t>Technetium (99mTc) melanom antistoff</t>
  </si>
  <si>
    <t>Technetium (99mTc) pentavalent suksimer</t>
  </si>
  <si>
    <t>Technetium (99mTc) votumumab</t>
  </si>
  <si>
    <t>Technetium (99mTc) depreotid</t>
  </si>
  <si>
    <t>Technetium (99mTc) arcitumomab</t>
  </si>
  <si>
    <t>Technetium (99mTc) hynic-octreotid</t>
  </si>
  <si>
    <t>Indium (111In) pentetreotid</t>
  </si>
  <si>
    <t>Indium (111In) satumomab pendetid</t>
  </si>
  <si>
    <t>Indium (111In) cancer ovarii antistoff</t>
  </si>
  <si>
    <t>Indium (111In) capromab pendetid</t>
  </si>
  <si>
    <t>Jodbenguan (123I)</t>
  </si>
  <si>
    <t>Jodbenguan (131I)</t>
  </si>
  <si>
    <t>Jod (125I) CC49-monoklonale antistoffer</t>
  </si>
  <si>
    <t>Fluordeoksyglukose (18F)</t>
  </si>
  <si>
    <t>Fluordopa (18F)</t>
  </si>
  <si>
    <t>Natriumfluorid (18F)</t>
  </si>
  <si>
    <t>Fluormetylkolin (18F)</t>
  </si>
  <si>
    <t>Fluoretylkolin (18F)</t>
  </si>
  <si>
    <t>Gallium (68Ga) edotreotide</t>
  </si>
  <si>
    <t>Fluoroestradiol (18F)</t>
  </si>
  <si>
    <t>11C Metionin</t>
  </si>
  <si>
    <t>Gallium (68Ga) gozetotide</t>
  </si>
  <si>
    <t>PSMA-1007 (18F)</t>
  </si>
  <si>
    <t>Jod (131I) norkolesterol</t>
  </si>
  <si>
    <t>Jod (131I) kolesterol</t>
  </si>
  <si>
    <t>Jod (131I) humant albumin</t>
  </si>
  <si>
    <t>Yttrium (90Y) sitrat kolloid</t>
  </si>
  <si>
    <t>Yttrium (90Y) silikat kolloid</t>
  </si>
  <si>
    <t>Erbium (169Er) sitrat kolloid</t>
  </si>
  <si>
    <t>Rhenium (186Re) sulfid kolloid</t>
  </si>
  <si>
    <t>Strontium (89Sr) klorid</t>
  </si>
  <si>
    <t>Samarium (153Sm) lexidronam</t>
  </si>
  <si>
    <t>Ibritummab tiuxetan (90Y)</t>
  </si>
  <si>
    <t>Radium (223Ra) dichloride</t>
  </si>
  <si>
    <t>Lutetium (177Lu) oxodotreotide</t>
  </si>
  <si>
    <t>Lutetium (177Lu) vipivotide tetraxetan</t>
  </si>
  <si>
    <t>Bruk</t>
  </si>
  <si>
    <t>Terapi</t>
  </si>
  <si>
    <t>99mTc</t>
  </si>
  <si>
    <t>123I</t>
  </si>
  <si>
    <t>111In</t>
  </si>
  <si>
    <t>124I</t>
  </si>
  <si>
    <t>18F</t>
  </si>
  <si>
    <t>131I</t>
  </si>
  <si>
    <t>125I</t>
  </si>
  <si>
    <t>51Cr</t>
  </si>
  <si>
    <t>75Se</t>
  </si>
  <si>
    <t>81mKr</t>
  </si>
  <si>
    <t>127Xe</t>
  </si>
  <si>
    <t>133Xe</t>
  </si>
  <si>
    <t>186Re</t>
  </si>
  <si>
    <t>201Tl</t>
  </si>
  <si>
    <t>67Ga</t>
  </si>
  <si>
    <t>82Rb</t>
  </si>
  <si>
    <t>13N</t>
  </si>
  <si>
    <t>68Ga</t>
  </si>
  <si>
    <t>11C</t>
  </si>
  <si>
    <t>90Y</t>
  </si>
  <si>
    <t>169Er</t>
  </si>
  <si>
    <t>89Sr</t>
  </si>
  <si>
    <t>153Sm</t>
  </si>
  <si>
    <t>223Ra</t>
  </si>
  <si>
    <t>177Lu</t>
  </si>
  <si>
    <t>PET</t>
  </si>
  <si>
    <t>Kodeverk</t>
  </si>
  <si>
    <t>Kode</t>
  </si>
  <si>
    <t>ZTX6FB</t>
  </si>
  <si>
    <t>DotaX (68Ga)</t>
  </si>
  <si>
    <t>ZTX6FC</t>
  </si>
  <si>
    <t>68Ga-FAPI</t>
  </si>
  <si>
    <t>ZTX6FD</t>
  </si>
  <si>
    <t>68Ga-Exedin-4</t>
  </si>
  <si>
    <t>ZTX6LA</t>
  </si>
  <si>
    <t>18F Cholin</t>
  </si>
  <si>
    <t>ZTX6LC</t>
  </si>
  <si>
    <t>18F FAPI</t>
  </si>
  <si>
    <t>ZTX6LE</t>
  </si>
  <si>
    <t>Acetat (18F)</t>
  </si>
  <si>
    <t>ZTX6LF</t>
  </si>
  <si>
    <t>Fluoromisonidazol (18F)</t>
  </si>
  <si>
    <t>ZTX6LG</t>
  </si>
  <si>
    <t>Aminosyrer (18F)</t>
  </si>
  <si>
    <t>ZTX6LH</t>
  </si>
  <si>
    <t>FACBC (18F)</t>
  </si>
  <si>
    <t>ZTX6LJ</t>
  </si>
  <si>
    <t>18F Tau</t>
  </si>
  <si>
    <t>ZTX6LL</t>
  </si>
  <si>
    <t>18F Amyloid</t>
  </si>
  <si>
    <t>ZTX6LM</t>
  </si>
  <si>
    <t>18F Tetrafluoroborat</t>
  </si>
  <si>
    <t>ZTX6MA</t>
  </si>
  <si>
    <t>Cholin (11C)</t>
  </si>
  <si>
    <t>ZTX6MB</t>
  </si>
  <si>
    <t>Acetat (11C)</t>
  </si>
  <si>
    <t>ZTX6MC</t>
  </si>
  <si>
    <t>CO (11C)</t>
  </si>
  <si>
    <t>ZTX6MD</t>
  </si>
  <si>
    <t>CO2 (11C)</t>
  </si>
  <si>
    <t>ZTX6ME</t>
  </si>
  <si>
    <t>11C Amyloid</t>
  </si>
  <si>
    <t>ZTX6OA</t>
  </si>
  <si>
    <t>H2O (15O)</t>
  </si>
  <si>
    <t>ZTX6OB</t>
  </si>
  <si>
    <t>O2 (15O)</t>
  </si>
  <si>
    <t>ZTX6PA</t>
  </si>
  <si>
    <t>DotaX PET(64Cu)</t>
  </si>
  <si>
    <t>ZTX6RA</t>
  </si>
  <si>
    <t>Fluortymidin (18F-FLT)</t>
  </si>
  <si>
    <t>ZTX6TA</t>
  </si>
  <si>
    <t>68Ga PSMA</t>
  </si>
  <si>
    <t>ZTX6UA</t>
  </si>
  <si>
    <t>18F PSMA</t>
  </si>
  <si>
    <t>ZTX6VA</t>
  </si>
  <si>
    <t>18F Flurpiridaz</t>
  </si>
  <si>
    <t>ZTX6W9</t>
  </si>
  <si>
    <t>Radiofarmaka udefinert</t>
  </si>
  <si>
    <t>ZTX6WA</t>
  </si>
  <si>
    <t>177Lu PSMA</t>
  </si>
  <si>
    <t>15O</t>
  </si>
  <si>
    <t>64Cu</t>
  </si>
  <si>
    <t>udeff</t>
  </si>
  <si>
    <t>ICRP128, C.5 L-[methyl-11C]-methionine</t>
  </si>
  <si>
    <t>ICRP128, C.2 [1-11C]-acetate</t>
  </si>
  <si>
    <t>midlertidig notat</t>
  </si>
  <si>
    <t>petmr</t>
  </si>
  <si>
    <t>Endokrine</t>
  </si>
  <si>
    <t>endokrine, helkropp, hjerte, brystvegg</t>
  </si>
  <si>
    <t>endokrine</t>
  </si>
  <si>
    <t>Kodetekst (NKPK)</t>
  </si>
  <si>
    <t>Kodetekst (ATC)</t>
  </si>
  <si>
    <t>indium (111In) pentetic acid</t>
  </si>
  <si>
    <t>indium (111In) imciromab</t>
  </si>
  <si>
    <t>indium (111In) oxinate labelled cells</t>
  </si>
  <si>
    <t>indium (111In) tropolonate labelled cells</t>
  </si>
  <si>
    <t>indium (111In) pentetreotide</t>
  </si>
  <si>
    <t>indium (111In) satumomab pendetide</t>
  </si>
  <si>
    <t>indium (111In) antiovariumcarcinoma antibody</t>
  </si>
  <si>
    <t>indium (111In) capromab pendetide</t>
  </si>
  <si>
    <t>methionine (11C)</t>
  </si>
  <si>
    <t>iodine iofetamine (123I)</t>
  </si>
  <si>
    <t>iodine iolopride (123I)</t>
  </si>
  <si>
    <t>iodine ioflupane (123I)</t>
  </si>
  <si>
    <t>sodium iodohippurate (123I)</t>
  </si>
  <si>
    <t>sodium iodide (123I)</t>
  </si>
  <si>
    <t>iobenguane (123I)</t>
  </si>
  <si>
    <t>iodine (124I) 2beta-carbomethoxy-3beta-(4 iodophenyl)-tropane</t>
  </si>
  <si>
    <t>sodium iodide (124I)</t>
  </si>
  <si>
    <t>sodium iothalamate (125I)</t>
  </si>
  <si>
    <t>fibrinogen (125I)</t>
  </si>
  <si>
    <t>iodine (125I) human albumin</t>
  </si>
  <si>
    <t>iodine (125I) CC49-monoclonal antibody</t>
  </si>
  <si>
    <t>xenon (127Xe) gas</t>
  </si>
  <si>
    <t>sodium iodohippurate (131I)</t>
  </si>
  <si>
    <t>sodium iodide (131I)</t>
  </si>
  <si>
    <t>iobenguane (131I)</t>
  </si>
  <si>
    <t>iodine (131I) norcholesterol</t>
  </si>
  <si>
    <t>iodocholesterol (131I)</t>
  </si>
  <si>
    <t>iodine (131I) human albumin</t>
  </si>
  <si>
    <t>xenon (133Xe) gas</t>
  </si>
  <si>
    <t>ammonia (13N)</t>
  </si>
  <si>
    <t>samarium (153Sm) lexidronam</t>
  </si>
  <si>
    <t>erbium (169Er) citrate colloid</t>
  </si>
  <si>
    <t>lutetium (177Lu) oxodotreotide</t>
  </si>
  <si>
    <t>lutetium (177Lu) vipivotide tetraxetan</t>
  </si>
  <si>
    <t>rhenium (186Re) sulfide colloid</t>
  </si>
  <si>
    <t>flutemetamol (18F)</t>
  </si>
  <si>
    <t>fludeoxyglucose (18F)</t>
  </si>
  <si>
    <t>fluorodopa (18F)</t>
  </si>
  <si>
    <t>sodium fluoride (18F)</t>
  </si>
  <si>
    <t>fluorocholine (18F)</t>
  </si>
  <si>
    <t>fluoroethylcholine (18F)</t>
  </si>
  <si>
    <t>fluoroestradiol (18F)</t>
  </si>
  <si>
    <t>thallium (201Tl) chloride</t>
  </si>
  <si>
    <t>radium (223Ra) dichloride</t>
  </si>
  <si>
    <t>chromium (51Cr) edetate</t>
  </si>
  <si>
    <t>chromium (51Cr) chromate labelled cells</t>
  </si>
  <si>
    <t>gallium (67Ga) citrate</t>
  </si>
  <si>
    <t>gallium (68Ga) edotreotide</t>
  </si>
  <si>
    <t>gallium (68Ga) gozetotide</t>
  </si>
  <si>
    <t>selenium (75Se) tauroselcholic acid</t>
  </si>
  <si>
    <t>krypton (81mKr) gas</t>
  </si>
  <si>
    <t>rubidium (82Rb) chloride</t>
  </si>
  <si>
    <t>strontium (89Sr) chloride</t>
  </si>
  <si>
    <t>yttrium (90Y) citrate colloid</t>
  </si>
  <si>
    <t>yttrium (90Y) silicate colloid</t>
  </si>
  <si>
    <t>ibritumomab tiuxetan (90Y)</t>
  </si>
  <si>
    <t>technetium (99mTc) exametazime</t>
  </si>
  <si>
    <t>technetium (99mTc) bicisate</t>
  </si>
  <si>
    <t>technetium (99mTc) oxidronic acid</t>
  </si>
  <si>
    <t>technetium (99mTc) medronic acid</t>
  </si>
  <si>
    <t>technetium (99mTc) pyrophosphate</t>
  </si>
  <si>
    <t>technetium (99mTc) butedronic acid</t>
  </si>
  <si>
    <t>technetium (99mTc) pentetic acid</t>
  </si>
  <si>
    <t>technetium (99mTc) succimer</t>
  </si>
  <si>
    <t>technetium (99mTc) mertiatide</t>
  </si>
  <si>
    <t>technetium (99mTc) gluceptate</t>
  </si>
  <si>
    <t>technetium (99mTc) gluconate</t>
  </si>
  <si>
    <t>technetium (99mTc) disofenin</t>
  </si>
  <si>
    <t>technetium (99mTc) etifenin</t>
  </si>
  <si>
    <t>technetium (99mTc) lidofenin</t>
  </si>
  <si>
    <t>technetium (99mTc) mebrofenin</t>
  </si>
  <si>
    <t>technetium (99mTc) galtifenin</t>
  </si>
  <si>
    <t>technetium (99mTc) nanocolloid</t>
  </si>
  <si>
    <t>technetium (99mTc) microcolloid</t>
  </si>
  <si>
    <t>technetium (99mTc) millimicrospheres</t>
  </si>
  <si>
    <t>technetium (99mTc) tin colloid</t>
  </si>
  <si>
    <t>technetium (99mTc) sulfur colloid</t>
  </si>
  <si>
    <t>technetium (99mTc) rheniumsulfide colloid</t>
  </si>
  <si>
    <t>technetium (99mTc) phytate</t>
  </si>
  <si>
    <t>technetium (99mTc) technegas</t>
  </si>
  <si>
    <t>technetium (99mTc) macrosalb</t>
  </si>
  <si>
    <t>technetium (99mTc) microspheres</t>
  </si>
  <si>
    <t>technetium (99mTc) pertechnetate</t>
  </si>
  <si>
    <t>technetium (99mTc) sestamibi</t>
  </si>
  <si>
    <t>technetium (99mTc) tetrofosmin</t>
  </si>
  <si>
    <t>technetium (99mTc) teboroxime</t>
  </si>
  <si>
    <t>technetium (99mTc) human albumin</t>
  </si>
  <si>
    <t>technetium (99mTc) furifosmin</t>
  </si>
  <si>
    <t>technetium (99mTc) stannous agent labelled cells</t>
  </si>
  <si>
    <t>technetium (99mTc) apcitide</t>
  </si>
  <si>
    <t>technetium (99mTc) human immunoglobulin</t>
  </si>
  <si>
    <t>technetium (99mTc) exametazime labelled cells</t>
  </si>
  <si>
    <t>technetium (99mTc) antigranulocyte antibody</t>
  </si>
  <si>
    <t>technetium (99mTc) sulesomab</t>
  </si>
  <si>
    <t>technetium (99mTc) antiCarcinoEmbryonicAntigen antibody</t>
  </si>
  <si>
    <t>technetium (99mTc) antimelanoma antibody</t>
  </si>
  <si>
    <t>technetium (99mTc) pentavalent succimer</t>
  </si>
  <si>
    <t>technetium (99mTc) votumumab</t>
  </si>
  <si>
    <t>technetium (99mTc) depreotide</t>
  </si>
  <si>
    <t>technetium (99mTc) arcitumomab</t>
  </si>
  <si>
    <t>technetium (99mTc) hynic-octreotide</t>
  </si>
  <si>
    <t>hode</t>
  </si>
  <si>
    <t>DATScan</t>
  </si>
  <si>
    <t>endokrine, helkropp</t>
  </si>
  <si>
    <t>sykehus registrerer bl.a. helkropp men antar dett er til terapi</t>
  </si>
  <si>
    <t>hode, toraks, hjerte</t>
  </si>
  <si>
    <t>petct</t>
  </si>
  <si>
    <t>hode, lår, skallebasis, skalletopp, toraks, hjerte, helkropp</t>
  </si>
  <si>
    <t>DOPA</t>
  </si>
  <si>
    <t xml:space="preserve">lår, skalletopp, hode, </t>
  </si>
  <si>
    <t>hode, helkropp, lår, skalletopp</t>
  </si>
  <si>
    <t>hals, toraks</t>
  </si>
  <si>
    <t>underekstremitet, lår, skallebasis, helkropp, hals, toraks</t>
  </si>
  <si>
    <t>skallebasis, lår, abdomen, bekken, lår, skalletopp</t>
  </si>
  <si>
    <t>helkropp</t>
  </si>
  <si>
    <t>skalletopp, lår</t>
  </si>
  <si>
    <t>skallebasis, skalletopp, lår, abdomen, bekken</t>
  </si>
  <si>
    <t>helkropp, hode, skalletopp-lår</t>
  </si>
  <si>
    <t>SOMAKIT</t>
  </si>
  <si>
    <t>helkropp, skallebasis-lår, skalletopp-lår, hode</t>
  </si>
  <si>
    <t>CHAT</t>
  </si>
  <si>
    <t>fordøyelse, milt</t>
  </si>
  <si>
    <t>DPD Teceos</t>
  </si>
  <si>
    <t>helkropp, hjerte, brystvegg</t>
  </si>
  <si>
    <t>HDP HMDP</t>
  </si>
  <si>
    <t>HSA</t>
  </si>
  <si>
    <t>hjerte, brystvegg</t>
  </si>
  <si>
    <t>Ultratag</t>
  </si>
  <si>
    <t>fordøyelse, milt, blod</t>
  </si>
  <si>
    <t>DMSA</t>
  </si>
  <si>
    <t>urinveier, genitalia</t>
  </si>
  <si>
    <t>DTPA</t>
  </si>
  <si>
    <t>HMPAO, Ceretec</t>
  </si>
  <si>
    <t>hode, blod</t>
  </si>
  <si>
    <t>MAG3, NephroMAG</t>
  </si>
  <si>
    <t>HIDA, Brida, MBrIDA, PoltechMBrIIDa</t>
  </si>
  <si>
    <t>MIBI, Stamcis, Stammibi</t>
  </si>
  <si>
    <t>hjerte, brystvegg, urinveier, genitalia, endokrine</t>
  </si>
  <si>
    <t>Pulmosis, MAA, makroalbumin aggregater</t>
  </si>
  <si>
    <t>Myoview, Medikamentell</t>
  </si>
  <si>
    <t>hode, hjerte, brystvegg, endokrine, urinveier, genitalia</t>
  </si>
  <si>
    <t>large colloid</t>
  </si>
  <si>
    <t>Andre betegnelser</t>
  </si>
  <si>
    <t>MIBG</t>
  </si>
  <si>
    <t>usikkert om brukt</t>
  </si>
  <si>
    <t>urinveier, genitalia, fordøyelse, milt</t>
  </si>
  <si>
    <t>innhalert</t>
  </si>
  <si>
    <t>Xofigo</t>
  </si>
  <si>
    <t>dotatate, Lutathera</t>
  </si>
  <si>
    <t>PSMA, Pluvicto</t>
  </si>
  <si>
    <t>Duplikat av V10XX05</t>
  </si>
  <si>
    <t>ZTT0CT</t>
  </si>
  <si>
    <t>SIRT Selective internal radiotherapy (90Y)</t>
  </si>
  <si>
    <t>SIRT</t>
  </si>
  <si>
    <t>Brukt 2023?</t>
  </si>
  <si>
    <t>x</t>
  </si>
  <si>
    <t>hjerne</t>
  </si>
  <si>
    <t>Hjertebrystvegg</t>
  </si>
  <si>
    <t>Fordøyelsemilt</t>
  </si>
  <si>
    <t>Urinveiergenitalia</t>
  </si>
  <si>
    <t>DIAG</t>
  </si>
  <si>
    <t>TERAPI</t>
  </si>
  <si>
    <t>helkropp, hjerte, brystvegg, blod</t>
  </si>
  <si>
    <t>endokrine, blod</t>
  </si>
  <si>
    <t>blod, fordøyelse</t>
  </si>
  <si>
    <t>lymfesystem, fordøyelse, milt, blod, andre</t>
  </si>
  <si>
    <t>blod</t>
  </si>
  <si>
    <t>fordøyelse, milt, urinveier, genitalia, hjerte, brystvegg, endokrine, andre, blod</t>
  </si>
  <si>
    <t>fordøyelse, milt, hjerte, brystvegg, endokrine</t>
  </si>
  <si>
    <t>hode, blod, fordøyelse</t>
  </si>
  <si>
    <t>fordøyelse, milt, urinveier</t>
  </si>
  <si>
    <t>hjerte, brystvegg, helkropp, fordøyelse, milt, urinveier</t>
  </si>
  <si>
    <t>Andre, spesifiser:</t>
  </si>
  <si>
    <t>hjerte, hode, endokrine, andre, fordøyelse, lymfe, urinveier, blod, helkropp</t>
  </si>
  <si>
    <t>TAA0AN</t>
  </si>
  <si>
    <t>TAA0BN</t>
  </si>
  <si>
    <t>TAA0CN</t>
  </si>
  <si>
    <t>TAA0DN</t>
  </si>
  <si>
    <t>TAA0EN</t>
  </si>
  <si>
    <t>TAA0LL</t>
  </si>
  <si>
    <t>TAA0LM</t>
  </si>
  <si>
    <t>TAA0ML</t>
  </si>
  <si>
    <t>TAA0MM</t>
  </si>
  <si>
    <t>TBA0AN</t>
  </si>
  <si>
    <t>TBA0BN</t>
  </si>
  <si>
    <t>TBA0CN</t>
  </si>
  <si>
    <t>TBB0AN</t>
  </si>
  <si>
    <t>TBC0AN</t>
  </si>
  <si>
    <t>TBC0BN</t>
  </si>
  <si>
    <t>TCC0AN</t>
  </si>
  <si>
    <t>TEL0AN</t>
  </si>
  <si>
    <t>TFY0AN</t>
  </si>
  <si>
    <t>TFY0BN</t>
  </si>
  <si>
    <t>TFY0CN</t>
  </si>
  <si>
    <t>TFY0DN</t>
  </si>
  <si>
    <t>TFY0EN</t>
  </si>
  <si>
    <t>TGD0AN</t>
  </si>
  <si>
    <t>TGD0BN</t>
  </si>
  <si>
    <t>TGD0CN</t>
  </si>
  <si>
    <t>THA0AN</t>
  </si>
  <si>
    <t>TJC0AN</t>
  </si>
  <si>
    <t>TJD0AN</t>
  </si>
  <si>
    <t>TJJ0AN</t>
  </si>
  <si>
    <t>TJJ0BN</t>
  </si>
  <si>
    <t>TJK0AN</t>
  </si>
  <si>
    <t>TJK0BN</t>
  </si>
  <si>
    <t>TJM0AN</t>
  </si>
  <si>
    <t>TJX0AN</t>
  </si>
  <si>
    <t>TJX0BN</t>
  </si>
  <si>
    <t>TJX0CN</t>
  </si>
  <si>
    <t>TJX0DN</t>
  </si>
  <si>
    <t>TKA0AN</t>
  </si>
  <si>
    <t>TKA0BN</t>
  </si>
  <si>
    <t>TKA0CN</t>
  </si>
  <si>
    <t>TKA0DN</t>
  </si>
  <si>
    <t>TKA0EN</t>
  </si>
  <si>
    <t>TKA0FN</t>
  </si>
  <si>
    <t>TKC0AN</t>
  </si>
  <si>
    <t>TKC0BN</t>
  </si>
  <si>
    <t>TKF0AN</t>
  </si>
  <si>
    <t>TPJ0AN</t>
  </si>
  <si>
    <t>TPJ0BN</t>
  </si>
  <si>
    <t>TPJ0CN</t>
  </si>
  <si>
    <t>TPJ0DN</t>
  </si>
  <si>
    <t>TPJ0EN</t>
  </si>
  <si>
    <t>TPJ0FN</t>
  </si>
  <si>
    <t>TPJ0GN</t>
  </si>
  <si>
    <t>TRE0AN</t>
  </si>
  <si>
    <t>TRE0BN</t>
  </si>
  <si>
    <t>TRL0AN</t>
  </si>
  <si>
    <t>TRX0AN</t>
  </si>
  <si>
    <t>TSB0LL</t>
  </si>
  <si>
    <t>TSB0LM</t>
  </si>
  <si>
    <t>TSC0LL</t>
  </si>
  <si>
    <t>TSC0LM</t>
  </si>
  <si>
    <t>TSC0ML</t>
  </si>
  <si>
    <t>TSC0MM</t>
  </si>
  <si>
    <t>TSD0LL</t>
  </si>
  <si>
    <t>TSD0LM</t>
  </si>
  <si>
    <t>TSE0LL</t>
  </si>
  <si>
    <t>TSE0LM</t>
  </si>
  <si>
    <t>TSJ0LL</t>
  </si>
  <si>
    <t>TSJ0LM</t>
  </si>
  <si>
    <t>TSL0LL</t>
  </si>
  <si>
    <t>TSL0LM</t>
  </si>
  <si>
    <t>TSN0LL</t>
  </si>
  <si>
    <t>TSN0LM</t>
  </si>
  <si>
    <t>TSO0LL</t>
  </si>
  <si>
    <t>TSO0LM</t>
  </si>
  <si>
    <t>TST0LL</t>
  </si>
  <si>
    <t>TST0LM</t>
  </si>
  <si>
    <t>TSV0LL</t>
  </si>
  <si>
    <t>TSV0LM</t>
  </si>
  <si>
    <t>TSY0AN</t>
  </si>
  <si>
    <t>TSY0BN</t>
  </si>
  <si>
    <t>TSY0CN</t>
  </si>
  <si>
    <t>TSY0DN</t>
  </si>
  <si>
    <t>TSY0EN</t>
  </si>
  <si>
    <t>TSY0FN</t>
  </si>
  <si>
    <t>TSY0GN</t>
  </si>
  <si>
    <t>TSY0HN</t>
  </si>
  <si>
    <t>TSY0JN</t>
  </si>
  <si>
    <t>TSY0LL</t>
  </si>
  <si>
    <t>TSY0LM</t>
  </si>
  <si>
    <t>TSY0SN</t>
  </si>
  <si>
    <t>TSY0XN</t>
  </si>
  <si>
    <t>NCMP</t>
  </si>
  <si>
    <t>WEGX70</t>
  </si>
  <si>
    <t>WEGX71</t>
  </si>
  <si>
    <t>NM Hjerneperfusjonscintigrafi (rCBF)</t>
  </si>
  <si>
    <t>NM Cisternografi</t>
  </si>
  <si>
    <t>NM Dopamin transport ligand scintigrafi</t>
  </si>
  <si>
    <t>NM Dopamin D2-reseptor ligand scintigrafi</t>
  </si>
  <si>
    <t>NM Shuntundersøkelse</t>
  </si>
  <si>
    <t>PET/CT Hode (hjerne)</t>
  </si>
  <si>
    <t>PET/MR Hode (hjerne)</t>
  </si>
  <si>
    <t>PET/CT Hode (hjerne) dynamisk funksjonell</t>
  </si>
  <si>
    <t>PET/MR Hode (hjerne) dynamisk funksjonell</t>
  </si>
  <si>
    <t>NM Tyreoideascintigrafi</t>
  </si>
  <si>
    <t>NM Jodopptaksmåling</t>
  </si>
  <si>
    <t>NM Perklorat test</t>
  </si>
  <si>
    <t>NM Paratyreoideascintigrafi</t>
  </si>
  <si>
    <t>NM Binyremargscintigrafi (MIBG)</t>
  </si>
  <si>
    <t>NM Binyrebarkscintigrafi</t>
  </si>
  <si>
    <t>NM Tåreveiscintigrafi</t>
  </si>
  <si>
    <t>NM Spyttkjertelscintigrafi</t>
  </si>
  <si>
    <t>NM Myokardscintigrafi, hvile</t>
  </si>
  <si>
    <t>NM Firstpass radionukleotid angiografi</t>
  </si>
  <si>
    <t>NM Myokardscintigrafi, belastning</t>
  </si>
  <si>
    <t>NM Amyloidscintigrafi myokard</t>
  </si>
  <si>
    <t>NM Lungeventilasjonsscintigrafi</t>
  </si>
  <si>
    <t>NM Lungeperfusjonsscintigrafi</t>
  </si>
  <si>
    <t>NM Depreotide-scintigrafi</t>
  </si>
  <si>
    <t>NM Mammoscintigrafi</t>
  </si>
  <si>
    <t>NM Øsofagusscintigrafi</t>
  </si>
  <si>
    <t>NM Ventrikkelscintigrafi</t>
  </si>
  <si>
    <t>NM Leverscintigrafi</t>
  </si>
  <si>
    <t>NM Leverarterieperfusjonsscintigrafi</t>
  </si>
  <si>
    <t>NM Galleveisscintigrafi</t>
  </si>
  <si>
    <t>NM Gallesyreabsorbsjon</t>
  </si>
  <si>
    <t>NM Miltscintigrafi</t>
  </si>
  <si>
    <t>NM Blødningsscintigrafi</t>
  </si>
  <si>
    <t>NM Meckels divertikkel scintigrafi</t>
  </si>
  <si>
    <t>NM Måling av gastrointestinalt proteintap</t>
  </si>
  <si>
    <t>NM Bestemmelse av fettresorbsjon</t>
  </si>
  <si>
    <t>NM Nyrescintigrafi (DMSA)</t>
  </si>
  <si>
    <t>NM Renografi</t>
  </si>
  <si>
    <t>NM Renografi, hypertensjon (Kaptopril)</t>
  </si>
  <si>
    <t>NM Renografi, diurese</t>
  </si>
  <si>
    <t>NM Måling av GFR ved bruk av gammakamera</t>
  </si>
  <si>
    <t>NM Måling av GFR ved blodprøve</t>
  </si>
  <si>
    <t>NM Direkte miksjonscystografi</t>
  </si>
  <si>
    <t>NM Indirekte miksjonscystografi</t>
  </si>
  <si>
    <t>NM Testisperfusjonscintigrafi</t>
  </si>
  <si>
    <t>NM Lymfescintigrafi overekstremitet</t>
  </si>
  <si>
    <t>NM Lymfescintigrafi underekstremitet</t>
  </si>
  <si>
    <t>NM Vaktpostlymfeknute ved malignt melanom</t>
  </si>
  <si>
    <t>NM Vaktpostlymfeknute ved cancer mamma</t>
  </si>
  <si>
    <t>NM Vaktpostlymfeknute ved cancer penis</t>
  </si>
  <si>
    <t>NM Vaktpostlymfeknute ved cancer vulva</t>
  </si>
  <si>
    <t>NM Lymfelekkasjescintigrafi</t>
  </si>
  <si>
    <t>NM Merking av erytrocytter</t>
  </si>
  <si>
    <t>NM Bestemmelse av erytrocytters levetid</t>
  </si>
  <si>
    <t>NM Leukocyttscintigrafi</t>
  </si>
  <si>
    <t>NM Bestemmelse av blodvolum</t>
  </si>
  <si>
    <t>PET/CT Hals</t>
  </si>
  <si>
    <t>PET/MR Hals</t>
  </si>
  <si>
    <t>PET/CT Toraks (hjerte)</t>
  </si>
  <si>
    <t>PET/MR Toraks (hjerte)</t>
  </si>
  <si>
    <t>PET/CT Toraks (hjerte) med belastning</t>
  </si>
  <si>
    <t>PET/MR Toraks (hjerte) med belastning</t>
  </si>
  <si>
    <t>PET/CT Abdomen</t>
  </si>
  <si>
    <t>PET/MR Abdomen</t>
  </si>
  <si>
    <t>PET/CT Bekken</t>
  </si>
  <si>
    <t>PET/MR Bekken</t>
  </si>
  <si>
    <t>PET/CT Hals og toraks</t>
  </si>
  <si>
    <t>PET/MR Hals og toraks</t>
  </si>
  <si>
    <t>PET/CT Abdomen og bekken</t>
  </si>
  <si>
    <t>PET/MR Abdomen og bekken</t>
  </si>
  <si>
    <t>PET/CT Overekstremitet</t>
  </si>
  <si>
    <t>PET/MR Overekstremitet</t>
  </si>
  <si>
    <t>PET/CT Underekstremitet</t>
  </si>
  <si>
    <t>PET/MR Underekstremitet</t>
  </si>
  <si>
    <t>PET/MR Skallebasis - lår</t>
  </si>
  <si>
    <t>PET/CT Skalletopp - lår</t>
  </si>
  <si>
    <t>PET/MR Skalletopp - lår</t>
  </si>
  <si>
    <t>NM Skjelettscintigrafi, helkropp</t>
  </si>
  <si>
    <t>NM Benmargsscintigrafi, helkropp</t>
  </si>
  <si>
    <t>NM Octreotid-scintigrafi</t>
  </si>
  <si>
    <t>NM MIBG-scintigrafi</t>
  </si>
  <si>
    <t>NM Amyloidscintigrafi</t>
  </si>
  <si>
    <t>NM Galliumscintigrafi</t>
  </si>
  <si>
    <t>NM Shuntkvantitering</t>
  </si>
  <si>
    <t>NM Helkroppsscan ved ca. tyreoidea</t>
  </si>
  <si>
    <t>NM Helkroppsscan etter terapi</t>
  </si>
  <si>
    <t>PET/CT Helkropp</t>
  </si>
  <si>
    <t>PET/MR Helkropp</t>
  </si>
  <si>
    <t>NM Scintigrafi for dosimetriberegning</t>
  </si>
  <si>
    <t>NM Helkroppsscan, uspesifisert</t>
  </si>
  <si>
    <t>NM Tumor dosimetri</t>
  </si>
  <si>
    <t>NM Dosimetri MTA</t>
  </si>
  <si>
    <t>RADIOFARMAKA (RF)</t>
  </si>
  <si>
    <t>PROSEDYRE (P)</t>
  </si>
  <si>
    <t>RFHode</t>
  </si>
  <si>
    <t>RFEndokrine</t>
  </si>
  <si>
    <t>RFHjerte</t>
  </si>
  <si>
    <t>RFFordøyelse</t>
  </si>
  <si>
    <t>RFUrinveier</t>
  </si>
  <si>
    <t>RFLymfe</t>
  </si>
  <si>
    <t>RFBlod</t>
  </si>
  <si>
    <t>RFHelkropp</t>
  </si>
  <si>
    <t>RFAndre</t>
  </si>
  <si>
    <t>RangeName:</t>
  </si>
  <si>
    <t>RFTerapi</t>
  </si>
  <si>
    <t>PNMHode</t>
  </si>
  <si>
    <t>PNMEndokrine</t>
  </si>
  <si>
    <t>PNMHjerte</t>
  </si>
  <si>
    <t>PNMFordøyelse</t>
  </si>
  <si>
    <t>PNMUrinveier</t>
  </si>
  <si>
    <t>PNMLymfe</t>
  </si>
  <si>
    <t>PNMBlod</t>
  </si>
  <si>
    <t>PNMHelkropp</t>
  </si>
  <si>
    <t>PNMAndre</t>
  </si>
  <si>
    <t>PNMTerapi</t>
  </si>
  <si>
    <t>PPETCT</t>
  </si>
  <si>
    <t>PPETMR</t>
  </si>
  <si>
    <t>PET/CT</t>
  </si>
  <si>
    <t>PET/MR</t>
  </si>
  <si>
    <t>TBA0CT</t>
  </si>
  <si>
    <t>TBA0DT</t>
  </si>
  <si>
    <t>TJJ0RT</t>
  </si>
  <si>
    <t>TKE0AT</t>
  </si>
  <si>
    <t>TSX0RT</t>
  </si>
  <si>
    <t>TSY0RT</t>
  </si>
  <si>
    <t>NTP</t>
  </si>
  <si>
    <t>Apparat</t>
  </si>
  <si>
    <t>Behandling</t>
  </si>
  <si>
    <t/>
  </si>
  <si>
    <t>ATC/NCRP -kode</t>
  </si>
  <si>
    <t>Undersøkelse</t>
  </si>
  <si>
    <t>RFPET</t>
  </si>
  <si>
    <t>Diagnostikk med konvensjonell nukleærmedisin</t>
  </si>
  <si>
    <t>Diagnostikk med PET</t>
  </si>
  <si>
    <t>Sum og gjsnitt:</t>
  </si>
  <si>
    <t>Nukleærmedisinsk rapportering for 2025</t>
  </si>
  <si>
    <r>
      <rPr>
        <b/>
        <sz val="11"/>
        <color theme="1"/>
        <rFont val="Arial"/>
        <family val="2"/>
      </rPr>
      <t xml:space="preserve">Leveres til DSA via </t>
    </r>
    <r>
      <rPr>
        <b/>
        <u/>
        <sz val="11"/>
        <color theme="10"/>
        <rFont val="Arial"/>
        <family val="2"/>
      </rPr>
      <t>Min side</t>
    </r>
    <r>
      <rPr>
        <b/>
        <sz val="11"/>
        <color theme="10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innen 31. mars 2026 </t>
    </r>
  </si>
  <si>
    <t>Radionuklidterapi ved godartet tyreoidealidelse</t>
  </si>
  <si>
    <t>Radionuklidterapi ved nevroendokrin tumor</t>
  </si>
  <si>
    <t>Radionuklidterapi av maligne levertumores via leverarterier</t>
  </si>
  <si>
    <t>Radionuklidterapi ved PSMA-positiv sykdom</t>
  </si>
  <si>
    <t>TNX0YT</t>
  </si>
  <si>
    <t>Synoviortese av ledd med radioaktive isotoper</t>
  </si>
  <si>
    <t xml:space="preserve">PET/CT Skallebasis - lår </t>
  </si>
  <si>
    <t>Radionuklidterapi ved cancer</t>
  </si>
  <si>
    <t>Radionuklidterapi av skjelett ved metastaser</t>
  </si>
  <si>
    <t>Radetiketter</t>
  </si>
  <si>
    <t>(Alle)</t>
  </si>
  <si>
    <t>(Flere elementer)</t>
  </si>
  <si>
    <t>(skal ikke lenger bli sendt via e-post)</t>
  </si>
  <si>
    <t>E-postadresse: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</si>
</sst>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3" tint="0.249977111117893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3" tint="0.249977111117893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8"/>
      <name val="Aptos Narrow"/>
      <family val="2"/>
      <scheme val="minor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10"/>
      <name val="Arial"/>
      <family val="2"/>
    </font>
    <font>
      <i/>
      <sz val="11"/>
      <color rgb="FFC0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6" fillId="0" borderId="0"/>
    <xf numFmtId="0" fontId="17" fillId="0" borderId="0"/>
    <xf numFmtId="0" fontId="18" fillId="0" borderId="0" applyNumberFormat="0" applyFill="0" applyBorder="0" applyAlignment="0" applyProtection="0"/>
    <xf numFmtId="0" fontId="2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4" borderId="0" applyNumberFormat="0" applyBorder="0" applyAlignment="0" applyProtection="0"/>
    <xf numFmtId="0" fontId="27" fillId="40" borderId="0" applyNumberFormat="0" applyBorder="0" applyAlignment="0" applyProtection="0"/>
    <xf numFmtId="0" fontId="9" fillId="6" borderId="4" applyNumberFormat="0" applyAlignment="0" applyProtection="0"/>
    <xf numFmtId="0" fontId="28" fillId="56" borderId="37" applyNumberFormat="0" applyAlignment="0" applyProtection="0"/>
    <xf numFmtId="0" fontId="27" fillId="40" borderId="0" applyNumberFormat="0" applyBorder="0" applyAlignment="0" applyProtection="0"/>
    <xf numFmtId="0" fontId="6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30" fillId="0" borderId="38" applyNumberFormat="0" applyFill="0" applyAlignment="0" applyProtection="0"/>
    <xf numFmtId="0" fontId="31" fillId="0" borderId="39" applyNumberFormat="0" applyFill="0" applyAlignment="0" applyProtection="0"/>
    <xf numFmtId="0" fontId="32" fillId="0" borderId="40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7" fillId="5" borderId="4" applyNumberFormat="0" applyAlignment="0" applyProtection="0"/>
    <xf numFmtId="0" fontId="10" fillId="0" borderId="6" applyNumberFormat="0" applyFill="0" applyAlignment="0" applyProtection="0"/>
    <xf numFmtId="0" fontId="28" fillId="56" borderId="37" applyNumberFormat="0" applyAlignment="0" applyProtection="0"/>
    <xf numFmtId="0" fontId="11" fillId="7" borderId="7" applyNumberFormat="0" applyAlignment="0" applyProtection="0"/>
    <xf numFmtId="0" fontId="1" fillId="8" borderId="8" applyNumberFormat="0" applyFont="0" applyAlignment="0" applyProtection="0"/>
    <xf numFmtId="0" fontId="33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7" fillId="0" borderId="0"/>
    <xf numFmtId="0" fontId="33" fillId="57" borderId="0" applyNumberFormat="0" applyBorder="0" applyAlignment="0" applyProtection="0"/>
    <xf numFmtId="0" fontId="38" fillId="4" borderId="0" applyNumberFormat="0" applyBorder="0" applyAlignment="0" applyProtection="0"/>
    <xf numFmtId="0" fontId="34" fillId="55" borderId="41" applyNumberFormat="0" applyAlignment="0" applyProtection="0"/>
    <xf numFmtId="0" fontId="30" fillId="0" borderId="38" applyNumberFormat="0" applyFill="0" applyAlignment="0" applyProtection="0"/>
    <xf numFmtId="0" fontId="2" fillId="0" borderId="1" applyNumberFormat="0" applyFill="0" applyAlignment="0" applyProtection="0"/>
    <xf numFmtId="0" fontId="31" fillId="0" borderId="39" applyNumberFormat="0" applyFill="0" applyAlignment="0" applyProtection="0"/>
    <xf numFmtId="0" fontId="3" fillId="0" borderId="2" applyNumberFormat="0" applyFill="0" applyAlignment="0" applyProtection="0"/>
    <xf numFmtId="0" fontId="32" fillId="0" borderId="40" applyNumberFormat="0" applyFill="0" applyAlignment="0" applyProtection="0"/>
    <xf numFmtId="0" fontId="4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14" fillId="0" borderId="9" applyNumberFormat="0" applyFill="0" applyAlignment="0" applyProtection="0"/>
    <xf numFmtId="0" fontId="34" fillId="55" borderId="41" applyNumberFormat="0" applyAlignment="0" applyProtection="0"/>
    <xf numFmtId="0" fontId="8" fillId="6" borderId="5" applyNumberFormat="0" applyAlignment="0" applyProtection="0"/>
    <xf numFmtId="0" fontId="26" fillId="51" borderId="0" applyNumberFormat="0" applyBorder="0" applyAlignment="0" applyProtection="0"/>
    <xf numFmtId="0" fontId="15" fillId="9" borderId="0" applyNumberFormat="0" applyBorder="0" applyAlignment="0" applyProtection="0"/>
    <xf numFmtId="0" fontId="26" fillId="52" borderId="0" applyNumberFormat="0" applyBorder="0" applyAlignment="0" applyProtection="0"/>
    <xf numFmtId="0" fontId="15" fillId="13" borderId="0" applyNumberFormat="0" applyBorder="0" applyAlignment="0" applyProtection="0"/>
    <xf numFmtId="0" fontId="26" fillId="53" borderId="0" applyNumberFormat="0" applyBorder="0" applyAlignment="0" applyProtection="0"/>
    <xf numFmtId="0" fontId="15" fillId="17" borderId="0" applyNumberFormat="0" applyBorder="0" applyAlignment="0" applyProtection="0"/>
    <xf numFmtId="0" fontId="26" fillId="49" borderId="0" applyNumberFormat="0" applyBorder="0" applyAlignment="0" applyProtection="0"/>
    <xf numFmtId="0" fontId="15" fillId="21" borderId="0" applyNumberFormat="0" applyBorder="0" applyAlignment="0" applyProtection="0"/>
    <xf numFmtId="0" fontId="26" fillId="50" borderId="0" applyNumberFormat="0" applyBorder="0" applyAlignment="0" applyProtection="0"/>
    <xf numFmtId="0" fontId="15" fillId="25" borderId="0" applyNumberFormat="0" applyBorder="0" applyAlignment="0" applyProtection="0"/>
    <xf numFmtId="0" fontId="26" fillId="54" borderId="0" applyNumberFormat="0" applyBorder="0" applyAlignment="0" applyProtection="0"/>
    <xf numFmtId="0" fontId="15" fillId="29" borderId="0" applyNumberFormat="0" applyBorder="0" applyAlignment="0" applyProtection="0"/>
    <xf numFmtId="0" fontId="12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58" borderId="0" xfId="0" applyFill="1"/>
    <xf numFmtId="0" fontId="14" fillId="58" borderId="0" xfId="0" applyFont="1" applyFill="1"/>
    <xf numFmtId="0" fontId="14" fillId="59" borderId="0" xfId="0" applyFont="1" applyFill="1"/>
    <xf numFmtId="0" fontId="0" fillId="59" borderId="0" xfId="0" applyFill="1"/>
    <xf numFmtId="0" fontId="0" fillId="33" borderId="0" xfId="0" applyFill="1"/>
    <xf numFmtId="0" fontId="0" fillId="60" borderId="0" xfId="0" applyFill="1"/>
    <xf numFmtId="0" fontId="44" fillId="0" borderId="14" xfId="2" applyFont="1" applyBorder="1" applyProtection="1">
      <protection locked="0"/>
    </xf>
    <xf numFmtId="0" fontId="44" fillId="0" borderId="16" xfId="2" applyFont="1" applyBorder="1" applyProtection="1">
      <protection locked="0"/>
    </xf>
    <xf numFmtId="0" fontId="50" fillId="0" borderId="22" xfId="2" applyFont="1" applyBorder="1" applyProtection="1">
      <protection locked="0"/>
    </xf>
    <xf numFmtId="0" fontId="50" fillId="0" borderId="26" xfId="2" applyFont="1" applyBorder="1" applyProtection="1">
      <protection locked="0"/>
    </xf>
    <xf numFmtId="0" fontId="50" fillId="0" borderId="27" xfId="2" applyFont="1" applyBorder="1" applyProtection="1">
      <protection locked="0"/>
    </xf>
    <xf numFmtId="0" fontId="50" fillId="0" borderId="36" xfId="2" applyFont="1" applyBorder="1" applyProtection="1">
      <protection locked="0"/>
    </xf>
    <xf numFmtId="0" fontId="50" fillId="0" borderId="23" xfId="2" applyFont="1" applyBorder="1" applyProtection="1">
      <protection locked="0"/>
    </xf>
    <xf numFmtId="0" fontId="50" fillId="0" borderId="43" xfId="2" applyFont="1" applyBorder="1" applyProtection="1">
      <protection locked="0"/>
    </xf>
    <xf numFmtId="0" fontId="50" fillId="0" borderId="24" xfId="2" applyFont="1" applyBorder="1" applyProtection="1">
      <protection locked="0"/>
    </xf>
    <xf numFmtId="0" fontId="50" fillId="0" borderId="25" xfId="2" applyFont="1" applyBorder="1" applyProtection="1">
      <protection locked="0"/>
    </xf>
    <xf numFmtId="0" fontId="50" fillId="0" borderId="44" xfId="2" applyFont="1" applyBorder="1" applyProtection="1">
      <protection locked="0"/>
    </xf>
    <xf numFmtId="0" fontId="50" fillId="0" borderId="0" xfId="2" applyFont="1" applyProtection="1">
      <protection locked="0"/>
    </xf>
    <xf numFmtId="0" fontId="50" fillId="0" borderId="28" xfId="2" applyFont="1" applyBorder="1" applyProtection="1">
      <protection locked="0"/>
    </xf>
    <xf numFmtId="0" fontId="50" fillId="0" borderId="10" xfId="2" applyFont="1" applyBorder="1" applyProtection="1">
      <protection locked="0"/>
    </xf>
    <xf numFmtId="0" fontId="50" fillId="0" borderId="16" xfId="2" applyFont="1" applyBorder="1" applyProtection="1">
      <protection locked="0"/>
    </xf>
    <xf numFmtId="0" fontId="50" fillId="0" borderId="34" xfId="2" applyFont="1" applyBorder="1" applyProtection="1">
      <protection locked="0"/>
    </xf>
    <xf numFmtId="0" fontId="50" fillId="0" borderId="31" xfId="2" applyFont="1" applyBorder="1" applyProtection="1">
      <protection locked="0"/>
    </xf>
    <xf numFmtId="0" fontId="50" fillId="0" borderId="35" xfId="2" applyFont="1" applyBorder="1" applyProtection="1">
      <protection locked="0"/>
    </xf>
    <xf numFmtId="0" fontId="50" fillId="0" borderId="30" xfId="2" applyFont="1" applyBorder="1" applyProtection="1">
      <protection locked="0"/>
    </xf>
    <xf numFmtId="0" fontId="50" fillId="0" borderId="45" xfId="2" applyFont="1" applyBorder="1" applyProtection="1">
      <protection locked="0"/>
    </xf>
    <xf numFmtId="0" fontId="50" fillId="0" borderId="32" xfId="2" applyFont="1" applyBorder="1" applyProtection="1">
      <protection locked="0"/>
    </xf>
    <xf numFmtId="0" fontId="50" fillId="0" borderId="33" xfId="2" applyFont="1" applyBorder="1" applyProtection="1">
      <protection locked="0"/>
    </xf>
    <xf numFmtId="0" fontId="44" fillId="38" borderId="0" xfId="2" applyFont="1" applyFill="1"/>
    <xf numFmtId="0" fontId="50" fillId="38" borderId="0" xfId="2" applyFont="1" applyFill="1" applyAlignment="1">
      <alignment horizontal="right"/>
    </xf>
    <xf numFmtId="0" fontId="17" fillId="61" borderId="0" xfId="2" applyFill="1"/>
    <xf numFmtId="0" fontId="17" fillId="0" borderId="0" xfId="2"/>
    <xf numFmtId="0" fontId="50" fillId="37" borderId="27" xfId="2" applyFont="1" applyFill="1" applyBorder="1" applyAlignment="1">
      <alignment horizontal="center"/>
    </xf>
    <xf numFmtId="0" fontId="50" fillId="37" borderId="31" xfId="2" applyFont="1" applyFill="1" applyBorder="1" applyAlignment="1">
      <alignment horizontal="center"/>
    </xf>
    <xf numFmtId="0" fontId="50" fillId="37" borderId="36" xfId="2" applyFont="1" applyFill="1" applyBorder="1" applyAlignment="1">
      <alignment horizontal="center"/>
    </xf>
    <xf numFmtId="0" fontId="50" fillId="37" borderId="26" xfId="2" applyFont="1" applyFill="1" applyBorder="1" applyAlignment="1">
      <alignment horizontal="center"/>
    </xf>
    <xf numFmtId="0" fontId="50" fillId="37" borderId="23" xfId="2" applyFont="1" applyFill="1" applyBorder="1" applyAlignment="1">
      <alignment horizontal="center"/>
    </xf>
    <xf numFmtId="0" fontId="16" fillId="61" borderId="0" xfId="1" applyFill="1"/>
    <xf numFmtId="0" fontId="43" fillId="61" borderId="0" xfId="2" applyFont="1" applyFill="1"/>
    <xf numFmtId="0" fontId="44" fillId="61" borderId="0" xfId="2" applyFont="1" applyFill="1"/>
    <xf numFmtId="0" fontId="46" fillId="61" borderId="0" xfId="2" applyFont="1" applyFill="1"/>
    <xf numFmtId="0" fontId="45" fillId="61" borderId="0" xfId="2" applyFont="1" applyFill="1" applyAlignment="1">
      <alignment horizontal="right"/>
    </xf>
    <xf numFmtId="0" fontId="16" fillId="61" borderId="10" xfId="1" applyFill="1" applyBorder="1" applyAlignment="1">
      <alignment vertical="top" wrapText="1"/>
    </xf>
    <xf numFmtId="0" fontId="51" fillId="61" borderId="0" xfId="2" applyFont="1" applyFill="1" applyAlignment="1">
      <alignment horizontal="right"/>
    </xf>
    <xf numFmtId="0" fontId="50" fillId="38" borderId="11" xfId="2" applyFont="1" applyFill="1" applyBorder="1" applyAlignment="1">
      <alignment horizontal="right"/>
    </xf>
    <xf numFmtId="0" fontId="47" fillId="61" borderId="0" xfId="2" applyFont="1" applyFill="1"/>
    <xf numFmtId="0" fontId="42" fillId="61" borderId="0" xfId="2" applyFont="1" applyFill="1"/>
    <xf numFmtId="0" fontId="50" fillId="38" borderId="13" xfId="2" applyFont="1" applyFill="1" applyBorder="1" applyAlignment="1">
      <alignment horizontal="right"/>
    </xf>
    <xf numFmtId="0" fontId="48" fillId="61" borderId="0" xfId="2" applyFont="1" applyFill="1"/>
    <xf numFmtId="0" fontId="50" fillId="38" borderId="15" xfId="2" applyFont="1" applyFill="1" applyBorder="1" applyAlignment="1">
      <alignment horizontal="right"/>
    </xf>
    <xf numFmtId="0" fontId="49" fillId="61" borderId="10" xfId="2" applyFont="1" applyFill="1" applyBorder="1" applyAlignment="1">
      <alignment vertical="top"/>
    </xf>
    <xf numFmtId="0" fontId="19" fillId="35" borderId="17" xfId="1" applyFont="1" applyFill="1" applyBorder="1" applyAlignment="1">
      <alignment horizontal="center"/>
    </xf>
    <xf numFmtId="0" fontId="19" fillId="36" borderId="18" xfId="1" applyFont="1" applyFill="1" applyBorder="1"/>
    <xf numFmtId="0" fontId="53" fillId="62" borderId="18" xfId="1" applyFont="1" applyFill="1" applyBorder="1" applyAlignment="1">
      <alignment horizontal="center"/>
    </xf>
    <xf numFmtId="0" fontId="19" fillId="63" borderId="46" xfId="1" applyFont="1" applyFill="1" applyBorder="1"/>
    <xf numFmtId="0" fontId="53" fillId="64" borderId="18" xfId="1" applyFont="1" applyFill="1" applyBorder="1" applyAlignment="1">
      <alignment horizontal="center" wrapText="1"/>
    </xf>
    <xf numFmtId="0" fontId="19" fillId="65" borderId="18" xfId="1" applyFont="1" applyFill="1" applyBorder="1"/>
    <xf numFmtId="0" fontId="19" fillId="66" borderId="19" xfId="1" applyFont="1" applyFill="1" applyBorder="1" applyAlignment="1">
      <alignment wrapText="1"/>
    </xf>
    <xf numFmtId="0" fontId="20" fillId="60" borderId="20" xfId="2" applyFont="1" applyFill="1" applyBorder="1" applyAlignment="1">
      <alignment wrapText="1"/>
    </xf>
    <xf numFmtId="0" fontId="41" fillId="61" borderId="0" xfId="2" applyFont="1" applyFill="1"/>
    <xf numFmtId="0" fontId="50" fillId="37" borderId="44" xfId="2" applyFont="1" applyFill="1" applyBorder="1" applyAlignment="1">
      <alignment horizontal="center"/>
    </xf>
    <xf numFmtId="0" fontId="16" fillId="35" borderId="49" xfId="1" applyFill="1" applyBorder="1" applyAlignment="1">
      <alignment horizontal="center"/>
    </xf>
    <xf numFmtId="0" fontId="21" fillId="35" borderId="13" xfId="1" applyFont="1" applyFill="1" applyBorder="1" applyAlignment="1">
      <alignment horizontal="center"/>
    </xf>
    <xf numFmtId="0" fontId="21" fillId="35" borderId="21" xfId="1" applyFont="1" applyFill="1" applyBorder="1" applyAlignment="1">
      <alignment horizontal="center"/>
    </xf>
    <xf numFmtId="0" fontId="21" fillId="35" borderId="29" xfId="1" applyFont="1" applyFill="1" applyBorder="1" applyAlignment="1">
      <alignment horizontal="center"/>
    </xf>
    <xf numFmtId="0" fontId="16" fillId="35" borderId="48" xfId="1" applyFill="1" applyBorder="1" applyAlignment="1">
      <alignment horizontal="center"/>
    </xf>
    <xf numFmtId="0" fontId="21" fillId="35" borderId="15" xfId="1" applyFont="1" applyFill="1" applyBorder="1" applyAlignment="1">
      <alignment horizontal="center"/>
    </xf>
    <xf numFmtId="0" fontId="49" fillId="61" borderId="0" xfId="2" applyFont="1" applyFill="1" applyAlignment="1">
      <alignment horizontal="center"/>
    </xf>
    <xf numFmtId="0" fontId="41" fillId="0" borderId="0" xfId="2" applyFont="1"/>
    <xf numFmtId="0" fontId="50" fillId="37" borderId="0" xfId="2" applyFont="1" applyFill="1" applyAlignment="1">
      <alignment horizontal="center"/>
    </xf>
    <xf numFmtId="0" fontId="44" fillId="37" borderId="11" xfId="2" applyFont="1" applyFill="1" applyBorder="1"/>
    <xf numFmtId="0" fontId="44" fillId="37" borderId="21" xfId="2" applyFont="1" applyFill="1" applyBorder="1"/>
    <xf numFmtId="0" fontId="44" fillId="37" borderId="13" xfId="2" applyFont="1" applyFill="1" applyBorder="1"/>
    <xf numFmtId="0" fontId="44" fillId="37" borderId="15" xfId="2" applyFont="1" applyFill="1" applyBorder="1"/>
    <xf numFmtId="0" fontId="49" fillId="61" borderId="0" xfId="2" applyFont="1" applyFill="1"/>
    <xf numFmtId="0" fontId="49" fillId="61" borderId="10" xfId="2" applyFont="1" applyFill="1" applyBorder="1"/>
    <xf numFmtId="0" fontId="44" fillId="0" borderId="12" xfId="2" applyFont="1" applyBorder="1" applyProtection="1">
      <protection locked="0"/>
    </xf>
    <xf numFmtId="0" fontId="56" fillId="34" borderId="11" xfId="98" applyFont="1" applyFill="1" applyBorder="1" applyAlignment="1" applyProtection="1">
      <alignment horizontal="center" vertical="center" wrapText="1"/>
      <protection locked="0"/>
    </xf>
    <xf numFmtId="0" fontId="57" fillId="34" borderId="51" xfId="98" applyFont="1" applyFill="1" applyBorder="1" applyAlignment="1" applyProtection="1">
      <alignment horizontal="center" vertical="center" wrapText="1"/>
      <protection locked="0"/>
    </xf>
    <xf numFmtId="0" fontId="57" fillId="34" borderId="15" xfId="98" applyFont="1" applyFill="1" applyBorder="1" applyAlignment="1" applyProtection="1">
      <alignment horizontal="center" vertical="center" wrapText="1"/>
      <protection locked="0"/>
    </xf>
    <xf numFmtId="0" fontId="57" fillId="34" borderId="16" xfId="98" applyFont="1" applyFill="1" applyBorder="1" applyAlignment="1" applyProtection="1">
      <alignment horizontal="center" vertical="center" wrapText="1"/>
      <protection locked="0"/>
    </xf>
    <xf numFmtId="0" fontId="59" fillId="61" borderId="50" xfId="98" applyFont="1" applyFill="1" applyBorder="1" applyAlignment="1">
      <alignment horizontal="center" vertical="top" wrapText="1"/>
    </xf>
    <xf numFmtId="0" fontId="59" fillId="61" borderId="0" xfId="98" applyFont="1" applyFill="1" applyBorder="1" applyAlignment="1">
      <alignment horizontal="center" vertical="top" wrapText="1"/>
    </xf>
    <xf numFmtId="0" fontId="16" fillId="35" borderId="48" xfId="1" applyFill="1" applyBorder="1" applyAlignment="1">
      <alignment horizontal="center" vertical="top" wrapText="1"/>
    </xf>
    <xf numFmtId="0" fontId="16" fillId="35" borderId="21" xfId="1" applyFill="1" applyBorder="1" applyAlignment="1">
      <alignment horizontal="center" vertical="top" wrapText="1"/>
    </xf>
    <xf numFmtId="0" fontId="16" fillId="35" borderId="29" xfId="1" applyFill="1" applyBorder="1" applyAlignment="1">
      <alignment horizontal="center" vertical="top" wrapText="1"/>
    </xf>
    <xf numFmtId="0" fontId="16" fillId="35" borderId="47" xfId="1" applyFill="1" applyBorder="1" applyAlignment="1">
      <alignment horizontal="center" vertical="top" wrapText="1"/>
    </xf>
    <xf numFmtId="0" fontId="54" fillId="61" borderId="0" xfId="2" applyFont="1" applyFill="1" applyAlignment="1">
      <alignment horizontal="left" vertical="center"/>
    </xf>
    <xf numFmtId="0" fontId="54" fillId="61" borderId="10" xfId="2" applyFont="1" applyFill="1" applyBorder="1" applyAlignment="1">
      <alignment horizontal="left" vertical="center"/>
    </xf>
  </cellXfs>
  <cellStyles count="99">
    <cellStyle name="20 % – uthevingsfarge 1 2" xfId="5" xr:uid="{5EA16292-F2F5-4D96-AE0F-4791574A0788}"/>
    <cellStyle name="20 % – uthevingsfarge 2 2" xfId="6" xr:uid="{4F1450BB-A2BE-4508-88C4-85CA8FAB1572}"/>
    <cellStyle name="20 % – uthevingsfarge 3 2" xfId="7" xr:uid="{0CE02421-73D8-4FE4-A432-3E6B36786090}"/>
    <cellStyle name="20 % – uthevingsfarge 4 2" xfId="8" xr:uid="{0E25BCF8-9811-447F-BA04-37276310A864}"/>
    <cellStyle name="20 % – uthevingsfarge 5 2" xfId="9" xr:uid="{3D2701F4-60CF-46C8-A80C-5870A8C5153B}"/>
    <cellStyle name="20 % – uthevingsfarge 6 2" xfId="10" xr:uid="{F53962A8-0D87-4D39-BE61-F7D3A698F788}"/>
    <cellStyle name="20% - Accent1 2" xfId="11" xr:uid="{0486C0C3-297E-481A-8F2A-F29E3B813538}"/>
    <cellStyle name="20% - Accent2 2" xfId="12" xr:uid="{E40C6176-85D8-439F-8351-92602C2CB2D2}"/>
    <cellStyle name="20% - Accent3 2" xfId="13" xr:uid="{1A09EF3E-8C14-4AD4-8D00-7700CD5B71D0}"/>
    <cellStyle name="20% - Accent4 2" xfId="14" xr:uid="{2616CA19-DE49-4D63-BFAF-B66E6DF70EC5}"/>
    <cellStyle name="20% - Accent5 2" xfId="15" xr:uid="{36D626F8-7517-4C0B-A174-6CAE598B0126}"/>
    <cellStyle name="20% - Accent6 2" xfId="16" xr:uid="{E122D0BB-2C0D-49CE-B9F0-DEA0C73369AB}"/>
    <cellStyle name="40 % – uthevingsfarge 1 2" xfId="17" xr:uid="{CEDE046C-6F37-4D9B-B800-1773629EF175}"/>
    <cellStyle name="40 % – uthevingsfarge 2 2" xfId="18" xr:uid="{01BF1397-5D46-47BC-B7BA-A8F9CD09DA35}"/>
    <cellStyle name="40 % – uthevingsfarge 3 2" xfId="19" xr:uid="{C1061314-0583-481B-AE56-960143D06834}"/>
    <cellStyle name="40 % – uthevingsfarge 4 2" xfId="20" xr:uid="{DD236E74-A2BF-4107-87C2-CC4ED88FE75F}"/>
    <cellStyle name="40 % – uthevingsfarge 5 2" xfId="21" xr:uid="{504D13C4-0165-40F8-81B6-B9B75995F454}"/>
    <cellStyle name="40 % – uthevingsfarge 6 2" xfId="22" xr:uid="{EFE950CC-6592-4053-B4C1-BBB7A50B34B7}"/>
    <cellStyle name="40% - Accent1 2" xfId="23" xr:uid="{903AF201-ECFD-446F-9F0E-15AE3ACB5040}"/>
    <cellStyle name="40% - Accent2 2" xfId="24" xr:uid="{1F6E74B9-0958-4271-918E-E2BE955B080F}"/>
    <cellStyle name="40% - Accent3 2" xfId="25" xr:uid="{B7EA6F78-7F32-4964-8E09-79EDA42D6733}"/>
    <cellStyle name="40% - Accent4 2" xfId="26" xr:uid="{053A024E-52A4-423B-93CE-BC07C23BB154}"/>
    <cellStyle name="40% - Accent5 2" xfId="27" xr:uid="{ACDD5E41-FAF8-491F-819F-AE7D39F0D854}"/>
    <cellStyle name="40% - Accent6 2" xfId="28" xr:uid="{73A4BFD3-BEFB-472B-A117-08EC3C7FB4D2}"/>
    <cellStyle name="60 % – uthevingsfarge 1 2" xfId="29" xr:uid="{52940EE0-0AE5-4871-8FE6-9AE2CA64C8F1}"/>
    <cellStyle name="60 % – uthevingsfarge 2 2" xfId="30" xr:uid="{12DA1AF2-7A20-4651-A443-5CEC0352E897}"/>
    <cellStyle name="60 % – uthevingsfarge 3 2" xfId="31" xr:uid="{2809C62F-D205-4CD6-B656-CCA9687FC1C8}"/>
    <cellStyle name="60 % – uthevingsfarge 4 2" xfId="32" xr:uid="{E3EAB367-81A8-420F-A123-288AE542E1B2}"/>
    <cellStyle name="60 % – uthevingsfarge 5 2" xfId="33" xr:uid="{9BE113DB-6D99-41D7-80F9-FDDB925B9523}"/>
    <cellStyle name="60 % – uthevingsfarge 6 2" xfId="34" xr:uid="{FF7C6983-41A9-4720-A2B4-6EC3358F4BCC}"/>
    <cellStyle name="Accent1 2" xfId="35" xr:uid="{1AC3121C-106F-4A80-9814-C03D0B56CD17}"/>
    <cellStyle name="Accent2 2" xfId="36" xr:uid="{AC23C640-FABB-40F5-BD57-7008CA4D582E}"/>
    <cellStyle name="Accent3 2" xfId="37" xr:uid="{36797D95-885A-41DD-A5CF-6E2D148CC437}"/>
    <cellStyle name="Accent4 2" xfId="38" xr:uid="{59A48508-43BE-40C4-BA7C-E64624EB594C}"/>
    <cellStyle name="Accent5 2" xfId="39" xr:uid="{E5DEE099-14FF-4D0E-85D5-B04269AF69BB}"/>
    <cellStyle name="Accent6 2" xfId="40" xr:uid="{C4EF2DE7-32A1-40C4-BD3D-B11960FEC2C5}"/>
    <cellStyle name="Bad 2" xfId="41" xr:uid="{DD3EA1BD-80EA-4801-BDFC-7CA0F2A8E0FD}"/>
    <cellStyle name="Beregning 2" xfId="42" xr:uid="{94A6706F-5DC7-469A-8569-EDC671C4DCC9}"/>
    <cellStyle name="Check Cell 2" xfId="43" xr:uid="{D6C8294B-7E84-4495-9FD4-7B7335B73C11}"/>
    <cellStyle name="Dårlig" xfId="44" xr:uid="{D1C3EA9F-5654-4666-B549-D9A61486B038}"/>
    <cellStyle name="Dårlig 2" xfId="45" xr:uid="{FA333254-137B-491A-9560-3D5A03003534}"/>
    <cellStyle name="Explanatory Text 2" xfId="46" xr:uid="{0C13142B-4C45-491D-B0BD-AD8DF0E1050B}"/>
    <cellStyle name="Forklarende tekst" xfId="47" xr:uid="{E9190756-D2A4-4EC5-BDAA-2731A91E030C}"/>
    <cellStyle name="Forklarende tekst 2" xfId="48" xr:uid="{03E72821-7D18-4135-BD0E-EC8DAD5E5FA5}"/>
    <cellStyle name="God 2" xfId="49" xr:uid="{11CCA334-985B-4297-AC9A-4A46211E5B45}"/>
    <cellStyle name="Heading 1 2" xfId="50" xr:uid="{73EAB849-E2DA-4B39-A628-4225ABB312AF}"/>
    <cellStyle name="Heading 2 2" xfId="51" xr:uid="{C752EB56-34EA-44EF-B495-59922E818B41}"/>
    <cellStyle name="Heading 3 2" xfId="52" xr:uid="{5A352470-AF39-4A98-8270-75643DB57AF1}"/>
    <cellStyle name="Heading 4 2" xfId="54" xr:uid="{3EF5216B-79EC-46BE-AB35-5D2902C775AC}"/>
    <cellStyle name="Heading 4 3" xfId="53" xr:uid="{42EE060E-891E-48B1-A12A-D6F99AEA8DA9}"/>
    <cellStyle name="Hyperkobling" xfId="98" builtinId="8"/>
    <cellStyle name="Hyperlink 2" xfId="3" xr:uid="{F901BB1D-C67B-46FA-A01B-7011207F8263}"/>
    <cellStyle name="Inndata 2" xfId="55" xr:uid="{F0EE6CF0-E730-488A-A478-45A733AA36D5}"/>
    <cellStyle name="Koblet celle 2" xfId="56" xr:uid="{668C8E8C-3FB8-4451-A827-FADD6EDDB45A}"/>
    <cellStyle name="Kontrollcelle" xfId="57" xr:uid="{3C769063-2840-4213-A4D3-4C45162A6748}"/>
    <cellStyle name="Kontrollcelle 2" xfId="58" xr:uid="{945481BD-B227-4EFF-B72A-77C5EB871132}"/>
    <cellStyle name="Merknad 2" xfId="59" xr:uid="{429EB312-726F-4BD4-8B3B-5A962E71ABF3}"/>
    <cellStyle name="Neutral 2" xfId="60" xr:uid="{689200E4-62F9-4606-B043-151C1C677D30}"/>
    <cellStyle name="Normal" xfId="0" builtinId="0"/>
    <cellStyle name="Normal 2" xfId="1" xr:uid="{3793B669-BE1D-40E9-8A47-1AD04CA1FAFA}"/>
    <cellStyle name="Normal 2 2" xfId="61" xr:uid="{8CDE7843-D49C-42E7-96CC-F2836460D201}"/>
    <cellStyle name="Normal 3" xfId="2" xr:uid="{6209CD14-34ED-4EBE-9DD9-628483C5932E}"/>
    <cellStyle name="Normal 3 2" xfId="63" xr:uid="{ACB53D6F-A859-4B04-92AC-08A5F525ACDD}"/>
    <cellStyle name="Normal 3 3" xfId="62" xr:uid="{0002793E-6BF4-463D-BCF3-7AAC89E06E83}"/>
    <cellStyle name="Normal 4" xfId="64" xr:uid="{8A57415E-C1E7-4419-9794-964DBD46F478}"/>
    <cellStyle name="Normal 5" xfId="4" xr:uid="{40129F40-E26E-419D-A34F-C1758E93E1C3}"/>
    <cellStyle name="Nøytral" xfId="65" xr:uid="{B0CCFE98-8AA5-4BA7-823A-D72D1BEDA47A}"/>
    <cellStyle name="Nøytral 2" xfId="66" xr:uid="{335816DC-A091-4C8D-8778-EED42B849172}"/>
    <cellStyle name="Output 2" xfId="67" xr:uid="{900A78F7-A939-42E9-A5BB-876C0CBE261D}"/>
    <cellStyle name="Overskrift 1" xfId="68" xr:uid="{2E22E84C-C914-44EB-B369-119384B7E2F4}"/>
    <cellStyle name="Overskrift 1 2" xfId="69" xr:uid="{9C0F140A-1411-4755-B25F-FC34F338FE60}"/>
    <cellStyle name="Overskrift 2" xfId="70" xr:uid="{DB7B999D-FA2D-453C-A9D7-A892B1656656}"/>
    <cellStyle name="Overskrift 2 2" xfId="71" xr:uid="{5CACBA66-B607-42D0-81CE-20CE071018E2}"/>
    <cellStyle name="Overskrift 3" xfId="72" xr:uid="{9A324842-E799-46AC-B06B-B567BF3BE368}"/>
    <cellStyle name="Overskrift 3 2" xfId="73" xr:uid="{FCD926F3-3609-44D6-8E1B-954FDB49FE3A}"/>
    <cellStyle name="Overskrift 4" xfId="74" xr:uid="{3D91BF8F-6F2D-4445-B507-073D7DCE1183}"/>
    <cellStyle name="Overskrift 4 2" xfId="75" xr:uid="{601779D5-EF63-42C7-83A3-9DFDD02CA792}"/>
    <cellStyle name="Percent 2" xfId="76" xr:uid="{1FB0B069-EAC8-4962-905C-4F757B770246}"/>
    <cellStyle name="Title 2" xfId="77" xr:uid="{E90E35DA-60F5-4199-9AE9-3996B50EBF7C}"/>
    <cellStyle name="Tittel" xfId="78" xr:uid="{A682C5CF-F45C-4873-A66B-A6C110A74D5D}"/>
    <cellStyle name="Tittel 2" xfId="79" xr:uid="{09DBC8D5-4BF8-4C91-9234-D24FE9BA492B}"/>
    <cellStyle name="Total 2" xfId="80" xr:uid="{0DA1F067-63DB-461E-B58D-ABCF254170E2}"/>
    <cellStyle name="Totalt" xfId="81" xr:uid="{A7B18D4E-CBD7-4F7E-B4C2-AACC9E999EBD}"/>
    <cellStyle name="Totalt 2" xfId="82" xr:uid="{39982E22-86D7-42FD-AB41-C6A1DBF301DE}"/>
    <cellStyle name="Utdata" xfId="83" xr:uid="{FEF5949F-9AA9-4E93-B9C3-DE9B22DE1C5C}"/>
    <cellStyle name="Utdata 2" xfId="84" xr:uid="{435A5212-BD9D-4B2C-9E43-142B91C4113D}"/>
    <cellStyle name="Uthevingsfarge1" xfId="85" xr:uid="{B3C0EF6A-83A8-4783-89CE-555565515410}"/>
    <cellStyle name="Uthevingsfarge1 2" xfId="86" xr:uid="{F72C020C-0156-4845-A5E2-9E3E86FBD113}"/>
    <cellStyle name="Uthevingsfarge2" xfId="87" xr:uid="{F115B24C-0C96-4EB9-B4F5-D350529E7F62}"/>
    <cellStyle name="Uthevingsfarge2 2" xfId="88" xr:uid="{D639E73E-D699-400F-80F9-F112053C5E13}"/>
    <cellStyle name="Uthevingsfarge3" xfId="89" xr:uid="{5411C3B1-5532-4A13-A9D5-861BCD9B8AFE}"/>
    <cellStyle name="Uthevingsfarge3 2" xfId="90" xr:uid="{0A31ACF4-9404-41BE-892A-75CA3FEC0F39}"/>
    <cellStyle name="Uthevingsfarge4" xfId="91" xr:uid="{AE318E65-5E80-40B4-884F-F5A6E64409B3}"/>
    <cellStyle name="Uthevingsfarge4 2" xfId="92" xr:uid="{48429F6C-C8E2-4192-86F2-7CB41476E9E4}"/>
    <cellStyle name="Uthevingsfarge5" xfId="93" xr:uid="{8B03D489-B2F2-439C-A803-2DC828FA5C0C}"/>
    <cellStyle name="Uthevingsfarge5 2" xfId="94" xr:uid="{5BDAA2CC-7A50-4974-B60A-83564ED737E3}"/>
    <cellStyle name="Uthevingsfarge6" xfId="95" xr:uid="{B851BF3E-4A75-44F4-AAB8-C9F75AFA8BAB}"/>
    <cellStyle name="Uthevingsfarge6 2" xfId="96" xr:uid="{518E8F89-2D6B-4667-8D89-D26D1510826D}"/>
    <cellStyle name="Varseltekst 2" xfId="97" xr:uid="{A47396F1-B2D0-447C-8DD3-8DE702940D0A}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DAEEF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</xdr:row>
      <xdr:rowOff>95250</xdr:rowOff>
    </xdr:from>
    <xdr:to>
      <xdr:col>5</xdr:col>
      <xdr:colOff>1104900</xdr:colOff>
      <xdr:row>6</xdr:row>
      <xdr:rowOff>135339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DEAA710-E731-9358-24B9-24A80C2FF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5250"/>
          <a:ext cx="4752975" cy="973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</xdr:row>
      <xdr:rowOff>95250</xdr:rowOff>
    </xdr:from>
    <xdr:to>
      <xdr:col>5</xdr:col>
      <xdr:colOff>1104900</xdr:colOff>
      <xdr:row>6</xdr:row>
      <xdr:rowOff>135339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13B61D7-7C87-4DA1-9C44-CD86D3E2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5250"/>
          <a:ext cx="4752975" cy="973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</xdr:row>
      <xdr:rowOff>95250</xdr:rowOff>
    </xdr:from>
    <xdr:to>
      <xdr:col>5</xdr:col>
      <xdr:colOff>1104900</xdr:colOff>
      <xdr:row>6</xdr:row>
      <xdr:rowOff>135339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4420D5-AAC6-4DB2-824C-6A2FDE9C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5250"/>
          <a:ext cx="4752975" cy="97353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 Høiness" refreshedDate="46009.695870833333" createdVersion="8" refreshedVersion="8" minRefreshableVersion="3" recordCount="101" xr:uid="{53539C86-7DA9-4AE0-A113-7AFD01A5AC67}">
  <cacheSource type="worksheet">
    <worksheetSource name="Prosedyrer"/>
  </cacheSource>
  <cacheFields count="5">
    <cacheField name="Modalitet" numFmtId="0">
      <sharedItems count="4">
        <s v="NM"/>
        <s v="NTP"/>
        <s v="PET/CT"/>
        <s v="PET/MR"/>
      </sharedItems>
    </cacheField>
    <cacheField name="Lokalisasjon" numFmtId="0">
      <sharedItems count="10">
        <s v="Endokrine organer"/>
        <s v="Andre"/>
        <s v="Hjerte og brystvegg"/>
        <s v="Fordøyelsesorganer og milt"/>
        <s v="Urinveier og genitalia"/>
        <s v="Lymfesystem"/>
        <s v="Blod"/>
        <s v="Helkropp"/>
        <s v="Hode"/>
        <s v="Lunge" u="1"/>
      </sharedItems>
    </cacheField>
    <cacheField name="Kodeverk" numFmtId="0">
      <sharedItems/>
    </cacheField>
    <cacheField name="Kode" numFmtId="0">
      <sharedItems/>
    </cacheField>
    <cacheField name="Kodetekst" numFmtId="0">
      <sharedItems count="118">
        <s v="NM Tyreoideascintigrafi"/>
        <s v="NM Jodopptaksmåling"/>
        <s v="NM Perklorat test"/>
        <s v="Radionuklidterapi ved godartet tyreoidealidelse"/>
        <s v="Radionuklidterapi ved nevroendokrin tumor"/>
        <s v="NM Paratyreoideascintigrafi"/>
        <s v="NM Binyremargscintigrafi (MIBG)"/>
        <s v="NM Binyrebarkscintigrafi"/>
        <s v="NM Tåreveiscintigrafi"/>
        <s v="NM Spyttkjertelscintigrafi"/>
        <s v="NM Myokardscintigrafi, hvile"/>
        <s v="NM Firstpass radionukleotid angiografi"/>
        <s v="NM EKG-styrt ventrikulografi (MUGA)"/>
        <s v="NM Myokardscintigrafi, belastning"/>
        <s v="NM Amyloidscintigrafi myokard"/>
        <s v="NM Lungeventilasjonsscintigrafi"/>
        <s v="NM Lungeperfusjonsscintigrafi"/>
        <s v="NM Depreotide-scintigrafi"/>
        <s v="NM Mammoscintigrafi"/>
        <s v="NM Øsofagusscintigrafi"/>
        <s v="NM Ventrikkelscintigrafi"/>
        <s v="NM Leverscintigrafi"/>
        <s v="NM Leverarterieperfusjonsscintigrafi"/>
        <s v="Radionuklidterapi av maligne levertumores via leverarterier"/>
        <s v="NM Galleveisscintigrafi"/>
        <s v="NM Gallesyreabsorbsjon"/>
        <s v="NM Miltscintigrafi"/>
        <s v="NM Blødningsscintigrafi"/>
        <s v="NM Meckels divertikkel scintigrafi"/>
        <s v="NM Måling av gastrointestinalt proteintap"/>
        <s v="NM Bestemmelse av fettresorbsjon"/>
        <s v="NM Nyrescintigrafi (DMSA)"/>
        <s v="NM Renografi"/>
        <s v="NM Renografi, hypertensjon (Kaptopril)"/>
        <s v="NM Renografi, diurese"/>
        <s v="NM Måling av GFR ved bruk av gammakamera"/>
        <s v="NM Måling av GFR ved blodprøve"/>
        <s v="NM Direkte miksjonscystografi"/>
        <s v="NM Indirekte miksjonscystografi"/>
        <s v="Radionuklidterapi ved PSMA-positiv sykdom"/>
        <s v="NM Testisperfusjonscintigrafi"/>
        <s v="Synoviortese av ledd med radioaktive isotoper"/>
        <s v="NM Lymfescintigrafi overekstremitet"/>
        <s v="NM Lymfescintigrafi underekstremitet"/>
        <s v="NM Vaktpostlymfeknute ved malignt melanom"/>
        <s v="NM Vaktpostlymfeknute ved cancer mamma"/>
        <s v="NM Vaktpostlymfeknute ved cancer penis"/>
        <s v="NM Vaktpostlymfeknute ved cancer vulva"/>
        <s v="NM Lymfelekkasjescintigrafi"/>
        <s v="NM Merking av erytrocytter"/>
        <s v="NM Bestemmelse av erytrocytters levetid"/>
        <s v="NM Leukocyttscintigrafi"/>
        <s v="NM Bestemmelse av blodvolum"/>
        <s v="PET/CT Hals"/>
        <s v="PET/MR Hals"/>
        <s v="PET/CT Toraks (hjerte)"/>
        <s v="PET/MR Toraks (hjerte)"/>
        <s v="PET/CT Toraks (hjerte) med belastning"/>
        <s v="PET/MR Toraks (hjerte) med belastning"/>
        <s v="PET/CT Abdomen"/>
        <s v="PET/MR Abdomen"/>
        <s v="PET/CT Bekken"/>
        <s v="PET/MR Bekken"/>
        <s v="PET/CT Hals og toraks"/>
        <s v="PET/MR Hals og toraks"/>
        <s v="PET/CT Abdomen og bekken"/>
        <s v="PET/MR Abdomen og bekken"/>
        <s v="PET/CT Overekstremitet"/>
        <s v="PET/MR Overekstremitet"/>
        <s v="PET/CT Underekstremitet"/>
        <s v="PET/MR Underekstremitet"/>
        <s v="PET/CT Skallebasis - lår "/>
        <s v="PET/MR Skallebasis - lår"/>
        <s v="PET/CT Skalletopp - lår"/>
        <s v="PET/MR Skalletopp - lår"/>
        <s v="Radionuklidterapi ved cancer"/>
        <s v="NM Skjelettscintigrafi, helkropp"/>
        <s v="NM Benmargsscintigrafi, helkropp"/>
        <s v="NM Octreotid-scintigrafi"/>
        <s v="NM MIBG-scintigrafi"/>
        <s v="NM Amyloidscintigrafi"/>
        <s v="NM Galliumscintigrafi"/>
        <s v="NM Shuntkvantitering"/>
        <s v="NM Helkroppsscan ved ca. tyreoidea"/>
        <s v="NM Helkroppsscan etter terapi"/>
        <s v="PET/CT Helkropp"/>
        <s v="PET/MR Helkropp"/>
        <s v="Radionuklidterapi av skjelett ved metastaser"/>
        <s v="NM Scintigrafi for dosimetriberegning"/>
        <s v="NM Helkroppsscan, uspesifisert"/>
        <s v="NM Hjerneperfusjonscintigrafi (rCBF)"/>
        <s v="NM Cisternografi"/>
        <s v="NM Dopamin transport ligand scintigrafi"/>
        <s v="NM Dopamin D2-reseptor ligand scintigrafi"/>
        <s v="NM Shuntundersøkelse"/>
        <s v="PET/CT Hode (hjerne)"/>
        <s v="PET/MR Hode (hjerne)"/>
        <s v="PET/CT Hode (hjerne) dynamisk funksjonell"/>
        <s v="PET/MR Hode (hjerne) dynamisk funksjonell"/>
        <s v="NM Tumor dosimetri"/>
        <s v="NM Dosimetri MTA"/>
        <s v="NTP Synoviortese av skulderledd med radioaktive isotoper" u="1"/>
        <s v="NTP Synoviortese av albueledd med radioaktive isotoper" u="1"/>
        <s v="NTP Synoviortese med radioaktive isotoper, fingerledd" u="1"/>
        <s v="NTP Synoviortese med radioakt isotoper, karpo-metakarpalledd" u="1"/>
        <s v="NTP Synoviortese av hofteledd med radioaktive isotoper" u="1"/>
        <s v="NTP Synoviortese av kneledd med radioaktive isotoper" u="1"/>
        <s v="NTP Synoviortese av ankelledd med radioaktive isotoper" u="1"/>
        <s v="NTP Synoviortese av tarsalledd med radioaktive isotoper" u="1"/>
        <s v="NTP Synoviortese av tåledd med radioaktive isotoper" u="1"/>
        <s v="NTP Synoviortese av andre ledd med radioaktive isotoper" u="1"/>
        <s v="NTP Radionuklidterapi ved godartet tyreoidealidelse" u="1"/>
        <s v="NTP Radionuklidterapi ved nevroendokrin tumor" u="1"/>
        <s v="NTP Radionuklidterapi av malign levertumor via leverarterier" u="1"/>
        <s v="NTP Radionuklidterapi ved cancer" u="1"/>
        <s v="NTP Radionuklidterapi av skjelett ved metastaser" u="1"/>
        <s v="NTP Radionuklidterapi ved PSMA-positiv sykdom" u="1"/>
        <s v="PET/CT Skallebasis - lå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 Høiness" refreshedDate="46009.695873611112" createdVersion="8" refreshedVersion="8" minRefreshableVersion="3" recordCount="134" xr:uid="{366155F0-574A-4292-800C-09B7C00B6C0A}">
  <cacheSource type="worksheet">
    <worksheetSource name="Radiofarmaka"/>
  </cacheSource>
  <cacheFields count="23">
    <cacheField name="Bruk" numFmtId="0">
      <sharedItems count="6">
        <s v="PET"/>
        <s v="udeff"/>
        <s v="Terapi"/>
        <s v="NM"/>
        <s v="Andre"/>
        <s v="PET NM Terapi" u="1"/>
      </sharedItems>
    </cacheField>
    <cacheField name="Nuklide" numFmtId="0">
      <sharedItems containsBlank="1"/>
    </cacheField>
    <cacheField name="Kodeverk" numFmtId="0">
      <sharedItems containsBlank="1"/>
    </cacheField>
    <cacheField name="Kode" numFmtId="0">
      <sharedItems containsBlank="1"/>
    </cacheField>
    <cacheField name="Kodetekst (NKPK)" numFmtId="0">
      <sharedItems count="131">
        <s v="13N NH3"/>
        <s v="DotaX (68Ga)"/>
        <s v="68Ga-FAPI"/>
        <s v="68Ga-Exedin-4"/>
        <s v="18F Cholin"/>
        <s v="18F FAPI"/>
        <s v="Acetat (18F)"/>
        <s v="Fluoromisonidazol (18F)"/>
        <s v="Aminosyrer (18F)"/>
        <s v="FACBC (18F)"/>
        <s v="18F Tau"/>
        <s v="18F Amyloid"/>
        <s v="18F Tetrafluoroborat"/>
        <s v="Cholin (11C)"/>
        <s v="Acetat (11C)"/>
        <s v="CO (11C)"/>
        <s v="CO2 (11C)"/>
        <s v="11C Amyloid"/>
        <s v="H2O (15O)"/>
        <s v="O2 (15O)"/>
        <s v="DotaX PET(64Cu)"/>
        <s v="Fluortymidin (18F-FLT)"/>
        <s v="68Ga PSMA"/>
        <s v="18F PSMA"/>
        <s v="18F Flurpiridaz"/>
        <s v="Radiofarmaka udefinert"/>
        <s v="177Lu PSMA"/>
        <s v="Kromat (51Cr) merkede celler"/>
        <s v="Krom (51Cr) edetat"/>
        <s v="Erbium (169Er) sitrat kolloid"/>
        <s v="Fibrinogen (125I)"/>
        <s v="Fluordeoksyglukose (18F)"/>
        <s v="Fluormetylkolin (18F)"/>
        <s v="Fluordopa (18F)"/>
        <s v="Fluoroestradiol (18F)"/>
        <s v="Fluoretylkolin (18F)"/>
        <s v="Flutemetamol (18F)"/>
        <s v="Gallium (67Ga) sitrat"/>
        <s v="Gallium (68Ga) edotreotide"/>
        <s v="Gallium (68Ga) gozetotide"/>
        <s v="Ibritummab tiuxetan (90Y)"/>
        <s v="Indium (111In) cancer ovarii antistoff"/>
        <s v="Indium (111In) capromab pendetid"/>
        <s v="Indium (111In) klorid"/>
        <s v="Indium (111In) oksinatmerkede celler"/>
        <s v="Indium (111In) pentetsyre"/>
        <s v="Indium (111In) pentetreotid"/>
        <s v="Indium (111In) satumomab pendetid"/>
        <s v="Indium (111In) tropolonatmerkede celler"/>
        <s v="Jodbenguan (123I)"/>
        <s v="Jodbenguan (131I)"/>
        <s v="Jod(124I)CIT"/>
        <s v="Jod (125I) CC49-monoklonale antistoffer"/>
        <s v="Jod (125I) humant albumin"/>
        <s v="Jod (131I) humant albumin"/>
        <s v="Jod (131I) norkolesterol"/>
        <s v="Jodiofetamin (123I)"/>
        <s v="Jodioflupane (123I)"/>
        <s v="Jodioloprid (123I)"/>
        <s v="Jod (131I) kolesterol"/>
        <s v="Krypton (81mKr) gass"/>
        <s v="Lutetium (177Lu) oxodotreotide"/>
        <s v="Lutetium (177Lu) vipivotide tetraxetan"/>
        <s v="11C Metionin"/>
        <s v="PSMA-1007 (18F)"/>
        <s v="Radium (223Ra) dichloride"/>
        <s v="Rhenium (186Re) sulfid kolloid"/>
        <s v="82Rb Rubidium klorid"/>
        <s v="Samarium (153Sm) lexidronam"/>
        <s v="Selenium (75Se) tauroselkolisyre"/>
        <s v="Natriumfluorid (18F)"/>
        <s v="Natriumjodid (123I)"/>
        <s v="Natriumjodid (124I)"/>
        <s v="Natriumjodid (131I)"/>
        <s v="Natrium jodhippurat (123I)"/>
        <s v="Natrium jodhippurat (131I)"/>
        <s v="Natrium jodthalamat (125I)"/>
        <s v="Strontium (89Sr) klorid"/>
        <s v="Technetium (99mTc) CEA antistoff"/>
        <s v="Technetium (99mTc) antigranulocytt antistoff"/>
        <s v="Technetium (99mTc) melanom antistoff"/>
        <s v="Technetium (99mTc) apcitid"/>
        <s v="Technetium (99mTc) arcitumomab"/>
        <s v="Technetium (99mTc) bikisat"/>
        <s v="Technetium (99mTc) butedronsyre"/>
        <s v="Technetium (99mTc) depreotid"/>
        <s v="Technetium (99mTc) disofenin"/>
        <s v="Technetium (99mTc) etifenin"/>
        <s v="Technetium (99mTc) eksametasim"/>
        <s v="Technetium (99mTc) eksametasimmerkede celler"/>
        <s v="Technetium (99mTc) furifosmin"/>
        <s v="Technetium (99mTc) galtifenin"/>
        <s v="Technetium (99mTc) gluceptat"/>
        <s v="Technetium (99mTc) glykonat"/>
        <s v="Technetium (99mTc) humant albumin"/>
        <s v="Technetium (99mTc) humant immunglobulin"/>
        <s v="Technetium (99mTc) hynic-octreotid"/>
        <s v="Technetium (99mTc) lidofenin"/>
        <s v="Technetium (99mTc) makrosalb"/>
        <s v="Technetium (99mTc) mebrofenin"/>
        <s v="Technetium (99mTc) medronsyre"/>
        <s v="Technetium (99mTc) mertiatid"/>
        <s v="Technetium (99mTc) mikrokolloid"/>
        <s v="Technetium (99mTc) mikrosfærer"/>
        <s v="Technetium (99mTc) millimikrosfærer"/>
        <s v="Technetium (99mTc) nanokolloid"/>
        <s v="Technetium (99mTc) oksydronsyre"/>
        <s v="Technetium (99mTc) pentavalent suksimer"/>
        <s v="Technetium (99mTc) pentetsyre"/>
        <s v="Technetium (99mTc) perteknetat"/>
        <s v="Technetium (99mTc) fytat"/>
        <s v="Technetium (99mTc) pyrofosfat"/>
        <s v="Technetium (99mTc) rheniumsulfitt kolloid"/>
        <s v="Technetium (99mTc) sestamibi"/>
        <s v="Technetium (99mTc) tinnagens merkede celler"/>
        <s v="Technetium (99mTc) suksimer"/>
        <s v="Technetium (99mTc) sulesomab"/>
        <s v="Technetium (99mTc) svovelkolloid"/>
        <s v="Technetium (99mTc) teboroxim"/>
        <s v="Technetium (99mTc)teknegass"/>
        <s v="Technetium (99mTc) tetrofosmin"/>
        <s v="Technetium (99mTc) tinnkolloid"/>
        <s v="Technetium (99mTc) votumumab"/>
        <s v="Thallium (201Tl) klorid"/>
        <s v="Xenon (127Xe) gass"/>
        <s v="Xenon (133Xe) gass"/>
        <s v="Yttrium (90Y) sitrat kolloid"/>
        <s v="Yttrium (90Y) silikat kolloid"/>
        <s v="SIRT Selective internal radiotherapy (90Y)"/>
        <s v="Andre, spesifiser:"/>
        <s v="Andre, spesifiser tydelig:" u="1"/>
      </sharedItems>
    </cacheField>
    <cacheField name="Kodetekst (ATC)" numFmtId="0">
      <sharedItems containsBlank="1"/>
    </cacheField>
    <cacheField name="ICRP-gruppe" numFmtId="0">
      <sharedItems containsBlank="1"/>
    </cacheField>
    <cacheField name="Lokalisasjon" numFmtId="0">
      <sharedItems containsBlank="1"/>
    </cacheField>
    <cacheField name="Andre betegnelser" numFmtId="0">
      <sharedItems containsBlank="1"/>
    </cacheField>
    <cacheField name="midlertidig notat" numFmtId="0">
      <sharedItems containsBlank="1"/>
    </cacheField>
    <cacheField name="Brukt 2023?" numFmtId="0">
      <sharedItems containsBlank="1"/>
    </cacheField>
    <cacheField name="PET" numFmtId="0">
      <sharedItems/>
    </cacheField>
    <cacheField name="NM" numFmtId="0">
      <sharedItems/>
    </cacheField>
    <cacheField name="Terapi" numFmtId="0">
      <sharedItems/>
    </cacheField>
    <cacheField name="Hode" numFmtId="0">
      <sharedItems count="2">
        <s v=""/>
        <s v="x"/>
      </sharedItems>
    </cacheField>
    <cacheField name="Endokrine" numFmtId="0">
      <sharedItems count="2">
        <s v=""/>
        <s v="x"/>
      </sharedItems>
    </cacheField>
    <cacheField name="Hjertebrystvegg" numFmtId="0">
      <sharedItems count="2">
        <s v=""/>
        <s v="x"/>
      </sharedItems>
    </cacheField>
    <cacheField name="Fordøyelsemilt" numFmtId="0">
      <sharedItems count="2">
        <s v=""/>
        <s v="x"/>
      </sharedItems>
    </cacheField>
    <cacheField name="Urinveiergenitalia" numFmtId="0">
      <sharedItems count="2">
        <s v=""/>
        <s v="x"/>
      </sharedItems>
    </cacheField>
    <cacheField name="Lymfesystem" numFmtId="0">
      <sharedItems count="2">
        <s v=""/>
        <s v="x"/>
      </sharedItems>
    </cacheField>
    <cacheField name="Blod" numFmtId="0">
      <sharedItems count="2">
        <s v=""/>
        <s v="x"/>
      </sharedItems>
    </cacheField>
    <cacheField name="Helkropp" numFmtId="0">
      <sharedItems count="2">
        <s v=""/>
        <s v="x"/>
      </sharedItems>
    </cacheField>
    <cacheField name="And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s v="NCRP"/>
    <s v="TBA0AN"/>
    <x v="0"/>
  </r>
  <r>
    <x v="0"/>
    <x v="0"/>
    <s v="NCRP"/>
    <s v="TBA0BN"/>
    <x v="1"/>
  </r>
  <r>
    <x v="0"/>
    <x v="0"/>
    <s v="NCRP"/>
    <s v="TBA0CN"/>
    <x v="2"/>
  </r>
  <r>
    <x v="1"/>
    <x v="0"/>
    <s v="NCRP"/>
    <s v="TBA0CT"/>
    <x v="3"/>
  </r>
  <r>
    <x v="1"/>
    <x v="0"/>
    <s v="NCRP"/>
    <s v="TBA0DT"/>
    <x v="4"/>
  </r>
  <r>
    <x v="0"/>
    <x v="0"/>
    <s v="NCRP"/>
    <s v="TBB0AN"/>
    <x v="5"/>
  </r>
  <r>
    <x v="0"/>
    <x v="0"/>
    <s v="NCRP"/>
    <s v="TBC0AN"/>
    <x v="6"/>
  </r>
  <r>
    <x v="0"/>
    <x v="0"/>
    <s v="NCRP"/>
    <s v="TBC0BN"/>
    <x v="7"/>
  </r>
  <r>
    <x v="0"/>
    <x v="1"/>
    <s v="NCRP"/>
    <s v="TCC0AN"/>
    <x v="8"/>
  </r>
  <r>
    <x v="0"/>
    <x v="1"/>
    <s v="NCRP"/>
    <s v="TEL0AN"/>
    <x v="9"/>
  </r>
  <r>
    <x v="0"/>
    <x v="2"/>
    <s v="NCRP"/>
    <s v="TFY0AN"/>
    <x v="10"/>
  </r>
  <r>
    <x v="0"/>
    <x v="2"/>
    <s v="NCRP"/>
    <s v="TFY0BN"/>
    <x v="11"/>
  </r>
  <r>
    <x v="0"/>
    <x v="2"/>
    <s v="NCRP"/>
    <s v="TFY0CN"/>
    <x v="12"/>
  </r>
  <r>
    <x v="0"/>
    <x v="2"/>
    <s v="NCRP"/>
    <s v="TFY0DN"/>
    <x v="13"/>
  </r>
  <r>
    <x v="0"/>
    <x v="2"/>
    <s v="NCRP"/>
    <s v="TFY0EN"/>
    <x v="14"/>
  </r>
  <r>
    <x v="0"/>
    <x v="2"/>
    <s v="NCRP"/>
    <s v="TGD0AN"/>
    <x v="15"/>
  </r>
  <r>
    <x v="0"/>
    <x v="2"/>
    <s v="NCRP"/>
    <s v="TGD0BN"/>
    <x v="16"/>
  </r>
  <r>
    <x v="0"/>
    <x v="2"/>
    <s v="NCRP"/>
    <s v="TGD0CN"/>
    <x v="17"/>
  </r>
  <r>
    <x v="0"/>
    <x v="1"/>
    <s v="NCRP"/>
    <s v="THA0AN"/>
    <x v="18"/>
  </r>
  <r>
    <x v="0"/>
    <x v="3"/>
    <s v="NCRP"/>
    <s v="TJC0AN"/>
    <x v="19"/>
  </r>
  <r>
    <x v="0"/>
    <x v="3"/>
    <s v="NCRP"/>
    <s v="TJD0AN"/>
    <x v="20"/>
  </r>
  <r>
    <x v="0"/>
    <x v="3"/>
    <s v="NCRP"/>
    <s v="TJJ0AN"/>
    <x v="21"/>
  </r>
  <r>
    <x v="0"/>
    <x v="3"/>
    <s v="NCRP"/>
    <s v="TJJ0BN"/>
    <x v="22"/>
  </r>
  <r>
    <x v="1"/>
    <x v="3"/>
    <s v="NCRP"/>
    <s v="TJJ0RT"/>
    <x v="23"/>
  </r>
  <r>
    <x v="0"/>
    <x v="3"/>
    <s v="NCRP"/>
    <s v="TJK0AN"/>
    <x v="24"/>
  </r>
  <r>
    <x v="0"/>
    <x v="3"/>
    <s v="NCRP"/>
    <s v="TJK0BN"/>
    <x v="25"/>
  </r>
  <r>
    <x v="0"/>
    <x v="3"/>
    <s v="NCRP"/>
    <s v="TJM0AN"/>
    <x v="26"/>
  </r>
  <r>
    <x v="0"/>
    <x v="3"/>
    <s v="NCRP"/>
    <s v="TJX0AN"/>
    <x v="27"/>
  </r>
  <r>
    <x v="0"/>
    <x v="3"/>
    <s v="NCRP"/>
    <s v="TJX0BN"/>
    <x v="28"/>
  </r>
  <r>
    <x v="0"/>
    <x v="3"/>
    <s v="NCRP"/>
    <s v="TJX0CN"/>
    <x v="29"/>
  </r>
  <r>
    <x v="0"/>
    <x v="3"/>
    <s v="NCRP"/>
    <s v="TJX0DN"/>
    <x v="30"/>
  </r>
  <r>
    <x v="0"/>
    <x v="4"/>
    <s v="NCRP"/>
    <s v="TKA0AN"/>
    <x v="31"/>
  </r>
  <r>
    <x v="0"/>
    <x v="4"/>
    <s v="NCRP"/>
    <s v="TKA0BN"/>
    <x v="32"/>
  </r>
  <r>
    <x v="0"/>
    <x v="4"/>
    <s v="NCRP"/>
    <s v="TKA0CN"/>
    <x v="33"/>
  </r>
  <r>
    <x v="0"/>
    <x v="4"/>
    <s v="NCRP"/>
    <s v="TKA0DN"/>
    <x v="34"/>
  </r>
  <r>
    <x v="0"/>
    <x v="4"/>
    <s v="NCRP"/>
    <s v="TKA0EN"/>
    <x v="35"/>
  </r>
  <r>
    <x v="0"/>
    <x v="4"/>
    <s v="NCRP"/>
    <s v="TKA0FN"/>
    <x v="36"/>
  </r>
  <r>
    <x v="0"/>
    <x v="4"/>
    <s v="NCRP"/>
    <s v="TKC0AN"/>
    <x v="37"/>
  </r>
  <r>
    <x v="0"/>
    <x v="4"/>
    <s v="NCRP"/>
    <s v="TKC0BN"/>
    <x v="38"/>
  </r>
  <r>
    <x v="1"/>
    <x v="4"/>
    <s v="NCRP"/>
    <s v="TKE0AT"/>
    <x v="39"/>
  </r>
  <r>
    <x v="0"/>
    <x v="4"/>
    <s v="NCRP"/>
    <s v="TKF0AN"/>
    <x v="40"/>
  </r>
  <r>
    <x v="1"/>
    <x v="1"/>
    <s v="NCRP"/>
    <s v="TNX0YT"/>
    <x v="41"/>
  </r>
  <r>
    <x v="0"/>
    <x v="5"/>
    <s v="NCRP"/>
    <s v="TPJ0AN"/>
    <x v="42"/>
  </r>
  <r>
    <x v="0"/>
    <x v="5"/>
    <s v="NCRP"/>
    <s v="TPJ0BN"/>
    <x v="43"/>
  </r>
  <r>
    <x v="0"/>
    <x v="5"/>
    <s v="NCRP"/>
    <s v="TPJ0CN"/>
    <x v="44"/>
  </r>
  <r>
    <x v="0"/>
    <x v="5"/>
    <s v="NCRP"/>
    <s v="TPJ0DN"/>
    <x v="45"/>
  </r>
  <r>
    <x v="0"/>
    <x v="5"/>
    <s v="NCRP"/>
    <s v="TPJ0EN"/>
    <x v="46"/>
  </r>
  <r>
    <x v="0"/>
    <x v="5"/>
    <s v="NCRP"/>
    <s v="TPJ0FN"/>
    <x v="47"/>
  </r>
  <r>
    <x v="0"/>
    <x v="5"/>
    <s v="NCRP"/>
    <s v="TPJ0GN"/>
    <x v="48"/>
  </r>
  <r>
    <x v="0"/>
    <x v="6"/>
    <s v="NCRP"/>
    <s v="TRE0AN"/>
    <x v="49"/>
  </r>
  <r>
    <x v="0"/>
    <x v="6"/>
    <s v="NCRP"/>
    <s v="TRE0BN"/>
    <x v="50"/>
  </r>
  <r>
    <x v="0"/>
    <x v="6"/>
    <s v="NCRP"/>
    <s v="TRL0AN"/>
    <x v="51"/>
  </r>
  <r>
    <x v="0"/>
    <x v="6"/>
    <s v="NCRP"/>
    <s v="TRX0AN"/>
    <x v="52"/>
  </r>
  <r>
    <x v="2"/>
    <x v="7"/>
    <s v="NCRP"/>
    <s v="TSB0LL"/>
    <x v="53"/>
  </r>
  <r>
    <x v="3"/>
    <x v="7"/>
    <s v="NCRP"/>
    <s v="TSB0LM"/>
    <x v="54"/>
  </r>
  <r>
    <x v="2"/>
    <x v="7"/>
    <s v="NCRP"/>
    <s v="TSC0LL"/>
    <x v="55"/>
  </r>
  <r>
    <x v="3"/>
    <x v="7"/>
    <s v="NCRP"/>
    <s v="TSC0LM"/>
    <x v="56"/>
  </r>
  <r>
    <x v="2"/>
    <x v="7"/>
    <s v="NCRP"/>
    <s v="TSC0ML"/>
    <x v="57"/>
  </r>
  <r>
    <x v="3"/>
    <x v="7"/>
    <s v="NCRP"/>
    <s v="TSC0MM"/>
    <x v="58"/>
  </r>
  <r>
    <x v="2"/>
    <x v="7"/>
    <s v="NCRP"/>
    <s v="TSD0LL"/>
    <x v="59"/>
  </r>
  <r>
    <x v="3"/>
    <x v="7"/>
    <s v="NCRP"/>
    <s v="TSD0LM"/>
    <x v="60"/>
  </r>
  <r>
    <x v="2"/>
    <x v="7"/>
    <s v="NCRP"/>
    <s v="TSE0LL"/>
    <x v="61"/>
  </r>
  <r>
    <x v="3"/>
    <x v="7"/>
    <s v="NCRP"/>
    <s v="TSE0LM"/>
    <x v="62"/>
  </r>
  <r>
    <x v="2"/>
    <x v="7"/>
    <s v="NCRP"/>
    <s v="TSJ0LL"/>
    <x v="63"/>
  </r>
  <r>
    <x v="3"/>
    <x v="7"/>
    <s v="NCRP"/>
    <s v="TSJ0LM"/>
    <x v="64"/>
  </r>
  <r>
    <x v="2"/>
    <x v="7"/>
    <s v="NCRP"/>
    <s v="TSL0LL"/>
    <x v="65"/>
  </r>
  <r>
    <x v="3"/>
    <x v="7"/>
    <s v="NCRP"/>
    <s v="TSL0LM"/>
    <x v="66"/>
  </r>
  <r>
    <x v="2"/>
    <x v="7"/>
    <s v="NCRP"/>
    <s v="TSN0LL"/>
    <x v="67"/>
  </r>
  <r>
    <x v="3"/>
    <x v="7"/>
    <s v="NCRP"/>
    <s v="TSN0LM"/>
    <x v="68"/>
  </r>
  <r>
    <x v="2"/>
    <x v="7"/>
    <s v="NCRP"/>
    <s v="TSO0LL"/>
    <x v="69"/>
  </r>
  <r>
    <x v="3"/>
    <x v="7"/>
    <s v="NCRP"/>
    <s v="TSO0LM"/>
    <x v="70"/>
  </r>
  <r>
    <x v="2"/>
    <x v="7"/>
    <s v="NCRP"/>
    <s v="TST0LL"/>
    <x v="71"/>
  </r>
  <r>
    <x v="3"/>
    <x v="7"/>
    <s v="NCRP"/>
    <s v="TST0LM"/>
    <x v="72"/>
  </r>
  <r>
    <x v="2"/>
    <x v="7"/>
    <s v="NCRP"/>
    <s v="TSV0LL"/>
    <x v="73"/>
  </r>
  <r>
    <x v="3"/>
    <x v="7"/>
    <s v="NCRP"/>
    <s v="TSV0LM"/>
    <x v="74"/>
  </r>
  <r>
    <x v="1"/>
    <x v="7"/>
    <s v="NCRP"/>
    <s v="TSX0RT"/>
    <x v="75"/>
  </r>
  <r>
    <x v="0"/>
    <x v="7"/>
    <s v="NCRP"/>
    <s v="TSY0AN"/>
    <x v="76"/>
  </r>
  <r>
    <x v="0"/>
    <x v="7"/>
    <s v="NCRP"/>
    <s v="TSY0BN"/>
    <x v="77"/>
  </r>
  <r>
    <x v="0"/>
    <x v="7"/>
    <s v="NCRP"/>
    <s v="TSY0CN"/>
    <x v="78"/>
  </r>
  <r>
    <x v="0"/>
    <x v="7"/>
    <s v="NCRP"/>
    <s v="TSY0DN"/>
    <x v="79"/>
  </r>
  <r>
    <x v="0"/>
    <x v="7"/>
    <s v="NCRP"/>
    <s v="TSY0EN"/>
    <x v="80"/>
  </r>
  <r>
    <x v="0"/>
    <x v="7"/>
    <s v="NCRP"/>
    <s v="TSY0FN"/>
    <x v="81"/>
  </r>
  <r>
    <x v="0"/>
    <x v="7"/>
    <s v="NCRP"/>
    <s v="TSY0GN"/>
    <x v="82"/>
  </r>
  <r>
    <x v="0"/>
    <x v="7"/>
    <s v="NCRP"/>
    <s v="TSY0HN"/>
    <x v="83"/>
  </r>
  <r>
    <x v="0"/>
    <x v="7"/>
    <s v="NCRP"/>
    <s v="TSY0JN"/>
    <x v="84"/>
  </r>
  <r>
    <x v="2"/>
    <x v="7"/>
    <s v="NCRP"/>
    <s v="TSY0LL"/>
    <x v="85"/>
  </r>
  <r>
    <x v="3"/>
    <x v="7"/>
    <s v="NCRP"/>
    <s v="TSY0LM"/>
    <x v="86"/>
  </r>
  <r>
    <x v="1"/>
    <x v="7"/>
    <s v="NCRP"/>
    <s v="TSY0RT"/>
    <x v="87"/>
  </r>
  <r>
    <x v="0"/>
    <x v="7"/>
    <s v="NCRP"/>
    <s v="TSY0SN"/>
    <x v="88"/>
  </r>
  <r>
    <x v="0"/>
    <x v="7"/>
    <s v="NCRP"/>
    <s v="TSY0XN"/>
    <x v="89"/>
  </r>
  <r>
    <x v="0"/>
    <x v="8"/>
    <s v="NCRP"/>
    <s v="TAA0AN"/>
    <x v="90"/>
  </r>
  <r>
    <x v="0"/>
    <x v="8"/>
    <s v="NCRP"/>
    <s v="TAA0BN"/>
    <x v="91"/>
  </r>
  <r>
    <x v="0"/>
    <x v="8"/>
    <s v="NCRP"/>
    <s v="TAA0CN"/>
    <x v="92"/>
  </r>
  <r>
    <x v="0"/>
    <x v="8"/>
    <s v="NCRP"/>
    <s v="TAA0DN"/>
    <x v="93"/>
  </r>
  <r>
    <x v="0"/>
    <x v="8"/>
    <s v="NCRP"/>
    <s v="TAA0EN"/>
    <x v="94"/>
  </r>
  <r>
    <x v="2"/>
    <x v="8"/>
    <s v="NCRP"/>
    <s v="TAA0LL"/>
    <x v="95"/>
  </r>
  <r>
    <x v="3"/>
    <x v="8"/>
    <s v="NCRP"/>
    <s v="TAA0LM"/>
    <x v="96"/>
  </r>
  <r>
    <x v="2"/>
    <x v="8"/>
    <s v="NCRP"/>
    <s v="TAA0ML"/>
    <x v="97"/>
  </r>
  <r>
    <x v="3"/>
    <x v="8"/>
    <s v="NCRP"/>
    <s v="TAA0MM"/>
    <x v="98"/>
  </r>
  <r>
    <x v="0"/>
    <x v="1"/>
    <s v="NCMP"/>
    <s v="WEGX70"/>
    <x v="99"/>
  </r>
  <r>
    <x v="0"/>
    <x v="1"/>
    <s v="NCMP"/>
    <s v="WEGX71"/>
    <x v="1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s v="13N"/>
    <s v="ATC"/>
    <s v="V09GX05"/>
    <x v="0"/>
    <s v="ammonia (13N)"/>
    <m/>
    <m/>
    <m/>
    <m/>
    <m/>
    <s v="x"/>
    <s v=""/>
    <s v=""/>
    <x v="0"/>
    <x v="0"/>
    <x v="0"/>
    <x v="0"/>
    <x v="0"/>
    <x v="0"/>
    <x v="0"/>
    <x v="0"/>
    <s v=""/>
  </r>
  <r>
    <x v="0"/>
    <s v="68Ga"/>
    <s v="NCRP"/>
    <s v="ZTX6FB"/>
    <x v="1"/>
    <m/>
    <m/>
    <s v="helkropp, hode, skalletopp-lår"/>
    <s v="SOMAKIT"/>
    <m/>
    <s v="x"/>
    <s v="x"/>
    <s v=""/>
    <s v=""/>
    <x v="1"/>
    <x v="0"/>
    <x v="0"/>
    <x v="0"/>
    <x v="0"/>
    <x v="0"/>
    <x v="0"/>
    <x v="1"/>
    <s v=""/>
  </r>
  <r>
    <x v="0"/>
    <s v="68Ga"/>
    <s v="NCRP"/>
    <s v="ZTX6FC"/>
    <x v="2"/>
    <m/>
    <m/>
    <m/>
    <m/>
    <m/>
    <m/>
    <s v="x"/>
    <s v=""/>
    <s v=""/>
    <x v="0"/>
    <x v="0"/>
    <x v="0"/>
    <x v="0"/>
    <x v="0"/>
    <x v="0"/>
    <x v="0"/>
    <x v="0"/>
    <s v=""/>
  </r>
  <r>
    <x v="0"/>
    <s v="68Ga"/>
    <s v="NCRP"/>
    <s v="ZTX6FD"/>
    <x v="3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A"/>
    <x v="4"/>
    <m/>
    <m/>
    <s v="hals, toraks"/>
    <m/>
    <m/>
    <s v="x"/>
    <s v="x"/>
    <s v=""/>
    <s v=""/>
    <x v="1"/>
    <x v="0"/>
    <x v="0"/>
    <x v="0"/>
    <x v="0"/>
    <x v="0"/>
    <x v="0"/>
    <x v="0"/>
    <s v=""/>
  </r>
  <r>
    <x v="0"/>
    <s v="18F"/>
    <s v="NCRP"/>
    <s v="ZTX6LC"/>
    <x v="5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E"/>
    <x v="6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F"/>
    <x v="7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G"/>
    <x v="8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H"/>
    <x v="9"/>
    <m/>
    <m/>
    <s v="helkropp"/>
    <m/>
    <m/>
    <s v="x"/>
    <s v="x"/>
    <s v=""/>
    <s v=""/>
    <x v="0"/>
    <x v="0"/>
    <x v="0"/>
    <x v="0"/>
    <x v="0"/>
    <x v="0"/>
    <x v="0"/>
    <x v="1"/>
    <s v=""/>
  </r>
  <r>
    <x v="0"/>
    <s v="18F"/>
    <s v="NCRP"/>
    <s v="ZTX6LJ"/>
    <x v="10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L"/>
    <x v="11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M"/>
    <x v="12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A"/>
    <x v="13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B"/>
    <x v="14"/>
    <m/>
    <s v="ICRP128, C.2 [1-11C]-acetate"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C"/>
    <x v="15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D"/>
    <x v="16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E"/>
    <x v="17"/>
    <m/>
    <m/>
    <m/>
    <m/>
    <m/>
    <m/>
    <s v="x"/>
    <s v=""/>
    <s v=""/>
    <x v="0"/>
    <x v="0"/>
    <x v="0"/>
    <x v="0"/>
    <x v="0"/>
    <x v="0"/>
    <x v="0"/>
    <x v="0"/>
    <s v=""/>
  </r>
  <r>
    <x v="0"/>
    <s v="15O"/>
    <s v="NCRP"/>
    <s v="ZTX6OA"/>
    <x v="18"/>
    <m/>
    <m/>
    <s v="hode, toraks, hjerte"/>
    <m/>
    <s v="petct"/>
    <s v="x"/>
    <s v="x"/>
    <s v=""/>
    <s v=""/>
    <x v="1"/>
    <x v="0"/>
    <x v="1"/>
    <x v="0"/>
    <x v="0"/>
    <x v="0"/>
    <x v="0"/>
    <x v="0"/>
    <s v=""/>
  </r>
  <r>
    <x v="0"/>
    <s v="15O"/>
    <s v="NCRP"/>
    <s v="ZTX6OB"/>
    <x v="19"/>
    <m/>
    <m/>
    <m/>
    <m/>
    <m/>
    <m/>
    <s v="x"/>
    <s v=""/>
    <s v=""/>
    <x v="0"/>
    <x v="0"/>
    <x v="0"/>
    <x v="0"/>
    <x v="0"/>
    <x v="0"/>
    <x v="0"/>
    <x v="0"/>
    <s v=""/>
  </r>
  <r>
    <x v="0"/>
    <s v="64Cu"/>
    <s v="NCRP"/>
    <s v="ZTX6PA"/>
    <x v="20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RA"/>
    <x v="21"/>
    <m/>
    <m/>
    <s v="skalletopp, lår"/>
    <m/>
    <m/>
    <s v="x"/>
    <s v="x"/>
    <s v=""/>
    <s v=""/>
    <x v="0"/>
    <x v="0"/>
    <x v="0"/>
    <x v="0"/>
    <x v="0"/>
    <x v="0"/>
    <x v="0"/>
    <x v="1"/>
    <s v=""/>
  </r>
  <r>
    <x v="0"/>
    <s v="68Ga"/>
    <s v="NCRP"/>
    <s v="ZTX6TA"/>
    <x v="22"/>
    <m/>
    <m/>
    <s v="helkropp, skallebasis-lår, skalletopp-lår, hode"/>
    <m/>
    <m/>
    <s v="x"/>
    <s v="x"/>
    <s v=""/>
    <s v=""/>
    <x v="1"/>
    <x v="0"/>
    <x v="0"/>
    <x v="0"/>
    <x v="0"/>
    <x v="0"/>
    <x v="0"/>
    <x v="1"/>
    <s v=""/>
  </r>
  <r>
    <x v="0"/>
    <s v="18F"/>
    <s v="NCRP"/>
    <s v="ZTX6UA"/>
    <x v="23"/>
    <m/>
    <m/>
    <s v="skallebasis, skalletopp, lår, abdomen, bekken"/>
    <m/>
    <m/>
    <s v="x"/>
    <s v="x"/>
    <s v=""/>
    <s v=""/>
    <x v="0"/>
    <x v="0"/>
    <x v="0"/>
    <x v="0"/>
    <x v="0"/>
    <x v="0"/>
    <x v="0"/>
    <x v="1"/>
    <s v=""/>
  </r>
  <r>
    <x v="0"/>
    <s v="18F"/>
    <s v="NCRP"/>
    <s v="ZTX6VA"/>
    <x v="24"/>
    <m/>
    <m/>
    <m/>
    <m/>
    <m/>
    <m/>
    <s v="x"/>
    <s v=""/>
    <s v=""/>
    <x v="0"/>
    <x v="0"/>
    <x v="0"/>
    <x v="0"/>
    <x v="0"/>
    <x v="0"/>
    <x v="0"/>
    <x v="0"/>
    <s v=""/>
  </r>
  <r>
    <x v="1"/>
    <s v="udeff"/>
    <s v="NCRP"/>
    <s v="ZTX6W9"/>
    <x v="25"/>
    <m/>
    <m/>
    <m/>
    <m/>
    <m/>
    <m/>
    <s v=""/>
    <s v=""/>
    <s v=""/>
    <x v="0"/>
    <x v="0"/>
    <x v="0"/>
    <x v="0"/>
    <x v="0"/>
    <x v="0"/>
    <x v="0"/>
    <x v="0"/>
    <s v=""/>
  </r>
  <r>
    <x v="2"/>
    <s v="177Lu"/>
    <s v="NCRP"/>
    <s v="ZTX6WA"/>
    <x v="26"/>
    <m/>
    <m/>
    <m/>
    <m/>
    <s v="Duplikat av V10XX05"/>
    <m/>
    <s v=""/>
    <s v=""/>
    <s v="x"/>
    <x v="0"/>
    <x v="0"/>
    <x v="0"/>
    <x v="0"/>
    <x v="0"/>
    <x v="0"/>
    <x v="0"/>
    <x v="0"/>
    <s v=""/>
  </r>
  <r>
    <x v="3"/>
    <s v="51Cr"/>
    <s v="ATC"/>
    <s v="V09GX03"/>
    <x v="27"/>
    <s v="chromium (51Cr) chromate labelled cells"/>
    <m/>
    <m/>
    <m/>
    <m/>
    <m/>
    <s v=""/>
    <s v="x"/>
    <s v=""/>
    <x v="0"/>
    <x v="0"/>
    <x v="0"/>
    <x v="0"/>
    <x v="0"/>
    <x v="0"/>
    <x v="0"/>
    <x v="0"/>
    <s v=""/>
  </r>
  <r>
    <x v="3"/>
    <s v="51Cr"/>
    <s v="ATC"/>
    <s v="V09CX04"/>
    <x v="28"/>
    <s v="chromium (51Cr) edetate"/>
    <m/>
    <m/>
    <m/>
    <m/>
    <m/>
    <s v=""/>
    <s v="x"/>
    <s v=""/>
    <x v="0"/>
    <x v="0"/>
    <x v="0"/>
    <x v="0"/>
    <x v="0"/>
    <x v="0"/>
    <x v="0"/>
    <x v="0"/>
    <s v=""/>
  </r>
  <r>
    <x v="2"/>
    <s v="169Er"/>
    <s v="ATC"/>
    <s v="V10AX04"/>
    <x v="29"/>
    <s v="erbium (169Er) citrate colloid"/>
    <m/>
    <m/>
    <m/>
    <m/>
    <m/>
    <s v=""/>
    <s v=""/>
    <s v="x"/>
    <x v="0"/>
    <x v="0"/>
    <x v="0"/>
    <x v="0"/>
    <x v="0"/>
    <x v="0"/>
    <x v="0"/>
    <x v="0"/>
    <s v=""/>
  </r>
  <r>
    <x v="3"/>
    <s v="125I"/>
    <s v="ATC"/>
    <s v="V09GB01"/>
    <x v="30"/>
    <s v="fibrinogen (125I)"/>
    <m/>
    <m/>
    <m/>
    <m/>
    <m/>
    <s v=""/>
    <s v="x"/>
    <s v=""/>
    <x v="0"/>
    <x v="0"/>
    <x v="0"/>
    <x v="0"/>
    <x v="0"/>
    <x v="0"/>
    <x v="0"/>
    <x v="0"/>
    <s v=""/>
  </r>
  <r>
    <x v="0"/>
    <s v="18F"/>
    <s v="ATC"/>
    <s v="V09IX04"/>
    <x v="31"/>
    <s v="fludeoxyglucose (18F)"/>
    <m/>
    <s v="hode, lår, skallebasis, skalletopp, toraks, hjerte, helkropp"/>
    <m/>
    <m/>
    <s v="x"/>
    <s v="x"/>
    <s v=""/>
    <s v=""/>
    <x v="1"/>
    <x v="0"/>
    <x v="1"/>
    <x v="0"/>
    <x v="0"/>
    <x v="0"/>
    <x v="0"/>
    <x v="1"/>
    <s v=""/>
  </r>
  <r>
    <x v="0"/>
    <s v="18F"/>
    <s v="ATC"/>
    <s v="V09IX07"/>
    <x v="32"/>
    <s v="fluorocholine (18F)"/>
    <m/>
    <s v="hals, toraks"/>
    <m/>
    <m/>
    <s v="x"/>
    <s v="x"/>
    <s v=""/>
    <s v=""/>
    <x v="1"/>
    <x v="0"/>
    <x v="0"/>
    <x v="0"/>
    <x v="0"/>
    <x v="0"/>
    <x v="0"/>
    <x v="0"/>
    <s v=""/>
  </r>
  <r>
    <x v="0"/>
    <s v="18F"/>
    <s v="ATC"/>
    <s v="V09IX05"/>
    <x v="33"/>
    <s v="fluorodopa (18F)"/>
    <m/>
    <s v="lår, skalletopp, hode, "/>
    <s v="DOPA"/>
    <m/>
    <s v="x"/>
    <s v="x"/>
    <s v=""/>
    <s v=""/>
    <x v="1"/>
    <x v="0"/>
    <x v="0"/>
    <x v="0"/>
    <x v="0"/>
    <x v="0"/>
    <x v="0"/>
    <x v="1"/>
    <s v=""/>
  </r>
  <r>
    <x v="0"/>
    <s v="18F"/>
    <s v="ATC"/>
    <s v="V09IX11"/>
    <x v="34"/>
    <s v="fluoroestradiol (18F)"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ATC"/>
    <s v="V09IX08"/>
    <x v="35"/>
    <s v="fluoroethylcholine (18F)"/>
    <m/>
    <s v="underekstremitet, lår, skallebasis, helkropp, hals, toraks"/>
    <m/>
    <m/>
    <s v="x"/>
    <s v="x"/>
    <s v=""/>
    <s v=""/>
    <x v="1"/>
    <x v="0"/>
    <x v="0"/>
    <x v="0"/>
    <x v="0"/>
    <x v="0"/>
    <x v="0"/>
    <x v="1"/>
    <s v=""/>
  </r>
  <r>
    <x v="0"/>
    <s v="18F"/>
    <s v="ATC"/>
    <s v="V09AX04"/>
    <x v="36"/>
    <s v="flutemetamol (18F)"/>
    <m/>
    <s v="hode"/>
    <m/>
    <m/>
    <s v="x"/>
    <s v="x"/>
    <s v=""/>
    <s v=""/>
    <x v="1"/>
    <x v="0"/>
    <x v="0"/>
    <x v="0"/>
    <x v="0"/>
    <x v="0"/>
    <x v="0"/>
    <x v="0"/>
    <s v=""/>
  </r>
  <r>
    <x v="3"/>
    <s v="67Ga"/>
    <s v="ATC"/>
    <s v="V09HX01"/>
    <x v="37"/>
    <s v="gallium (67Ga) citrate"/>
    <m/>
    <m/>
    <m/>
    <m/>
    <m/>
    <s v=""/>
    <s v="x"/>
    <s v=""/>
    <x v="0"/>
    <x v="0"/>
    <x v="0"/>
    <x v="0"/>
    <x v="0"/>
    <x v="0"/>
    <x v="0"/>
    <x v="0"/>
    <s v=""/>
  </r>
  <r>
    <x v="0"/>
    <s v="68Ga"/>
    <s v="ATC"/>
    <s v="V09IX09"/>
    <x v="38"/>
    <s v="gallium (68Ga) edotreotide"/>
    <m/>
    <m/>
    <m/>
    <m/>
    <m/>
    <s v="x"/>
    <s v=""/>
    <s v=""/>
    <x v="0"/>
    <x v="0"/>
    <x v="0"/>
    <x v="0"/>
    <x v="0"/>
    <x v="0"/>
    <x v="0"/>
    <x v="0"/>
    <s v=""/>
  </r>
  <r>
    <x v="0"/>
    <s v="68Ga"/>
    <s v="ATC"/>
    <s v="V09IX14"/>
    <x v="39"/>
    <s v="gallium (68Ga) gozetotide"/>
    <m/>
    <m/>
    <m/>
    <m/>
    <m/>
    <s v="x"/>
    <s v=""/>
    <s v=""/>
    <x v="0"/>
    <x v="0"/>
    <x v="0"/>
    <x v="0"/>
    <x v="0"/>
    <x v="0"/>
    <x v="0"/>
    <x v="0"/>
    <s v=""/>
  </r>
  <r>
    <x v="2"/>
    <s v="90Y"/>
    <s v="ATC"/>
    <s v="V10XX02"/>
    <x v="40"/>
    <s v="ibritumomab tiuxetan (90Y)"/>
    <m/>
    <m/>
    <m/>
    <m/>
    <m/>
    <s v=""/>
    <s v=""/>
    <s v="x"/>
    <x v="0"/>
    <x v="0"/>
    <x v="0"/>
    <x v="0"/>
    <x v="0"/>
    <x v="0"/>
    <x v="0"/>
    <x v="0"/>
    <s v=""/>
  </r>
  <r>
    <x v="3"/>
    <s v="111In"/>
    <s v="ATC"/>
    <s v="V09IB03"/>
    <x v="41"/>
    <s v="indium (111In) antiovariumcarcinoma antibody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IB04"/>
    <x v="42"/>
    <s v="indium (111In) capromab pendetide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GX02"/>
    <x v="43"/>
    <s v="indium (111In) imciromab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HB01"/>
    <x v="44"/>
    <s v="indium (111In) oxinate labelled cells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AX01"/>
    <x v="45"/>
    <s v="indium (111In) pentetic acid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IB01"/>
    <x v="46"/>
    <s v="indium (111In) pentetreotide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IB02"/>
    <x v="47"/>
    <s v="indium (111In) satumomab pendetide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HB02"/>
    <x v="48"/>
    <s v="indium (111In) tropolonate labelled cells"/>
    <m/>
    <m/>
    <m/>
    <m/>
    <m/>
    <s v=""/>
    <s v="x"/>
    <s v=""/>
    <x v="0"/>
    <x v="0"/>
    <x v="0"/>
    <x v="0"/>
    <x v="0"/>
    <x v="0"/>
    <x v="0"/>
    <x v="0"/>
    <s v=""/>
  </r>
  <r>
    <x v="3"/>
    <s v="123I"/>
    <s v="ATC"/>
    <s v="V09IX01"/>
    <x v="49"/>
    <s v="iobenguane (123I)"/>
    <m/>
    <s v="endokrine, helkropp, hjerte, brystvegg"/>
    <s v="MIBG"/>
    <m/>
    <s v="x"/>
    <s v=""/>
    <s v="x"/>
    <s v=""/>
    <x v="0"/>
    <x v="1"/>
    <x v="1"/>
    <x v="0"/>
    <x v="0"/>
    <x v="0"/>
    <x v="0"/>
    <x v="1"/>
    <s v=""/>
  </r>
  <r>
    <x v="3"/>
    <s v="131I"/>
    <s v="ATC"/>
    <s v="V09IX02"/>
    <x v="50"/>
    <s v="iobenguane (131I)"/>
    <m/>
    <m/>
    <m/>
    <m/>
    <m/>
    <s v=""/>
    <s v="x"/>
    <s v=""/>
    <x v="0"/>
    <x v="0"/>
    <x v="0"/>
    <x v="0"/>
    <x v="0"/>
    <x v="0"/>
    <x v="0"/>
    <x v="0"/>
    <s v=""/>
  </r>
  <r>
    <x v="2"/>
    <s v="131I"/>
    <s v="ATC"/>
    <s v="V10XA02"/>
    <x v="50"/>
    <s v="iobenguane (131I)"/>
    <m/>
    <m/>
    <m/>
    <m/>
    <m/>
    <s v=""/>
    <s v=""/>
    <s v="x"/>
    <x v="0"/>
    <x v="0"/>
    <x v="0"/>
    <x v="0"/>
    <x v="0"/>
    <x v="0"/>
    <x v="0"/>
    <x v="0"/>
    <s v=""/>
  </r>
  <r>
    <x v="3"/>
    <s v="124I"/>
    <s v="ATC"/>
    <s v="V09AX03"/>
    <x v="51"/>
    <s v="iodine (124I) 2beta-carbomethoxy-3beta-(4 iodophenyl)-tropane"/>
    <m/>
    <m/>
    <m/>
    <m/>
    <m/>
    <s v=""/>
    <s v="x"/>
    <s v=""/>
    <x v="0"/>
    <x v="0"/>
    <x v="0"/>
    <x v="0"/>
    <x v="0"/>
    <x v="0"/>
    <x v="0"/>
    <x v="0"/>
    <s v=""/>
  </r>
  <r>
    <x v="3"/>
    <s v="125I"/>
    <s v="ATC"/>
    <s v="V09IX03"/>
    <x v="52"/>
    <s v="iodine (125I) CC49-monoclonal antibody"/>
    <m/>
    <m/>
    <m/>
    <m/>
    <m/>
    <s v=""/>
    <s v="x"/>
    <s v=""/>
    <x v="0"/>
    <x v="0"/>
    <x v="0"/>
    <x v="0"/>
    <x v="0"/>
    <x v="0"/>
    <x v="0"/>
    <x v="0"/>
    <s v=""/>
  </r>
  <r>
    <x v="3"/>
    <s v="125I"/>
    <s v="ATC"/>
    <s v="V09GB02"/>
    <x v="53"/>
    <s v="iodine (125I) human albumin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XA03"/>
    <x v="54"/>
    <s v="iodine (131I) human albumin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XA01"/>
    <x v="55"/>
    <s v="iodine (131I) norcholesterol"/>
    <m/>
    <s v="endokrine"/>
    <m/>
    <m/>
    <s v="x"/>
    <s v=""/>
    <s v="x"/>
    <s v=""/>
    <x v="0"/>
    <x v="1"/>
    <x v="0"/>
    <x v="0"/>
    <x v="0"/>
    <x v="0"/>
    <x v="0"/>
    <x v="0"/>
    <s v=""/>
  </r>
  <r>
    <x v="3"/>
    <s v="123I"/>
    <s v="ATC"/>
    <s v="V09AB01"/>
    <x v="56"/>
    <s v="iodine iofetamine (123I)"/>
    <m/>
    <m/>
    <m/>
    <m/>
    <m/>
    <s v=""/>
    <s v="x"/>
    <s v=""/>
    <x v="0"/>
    <x v="0"/>
    <x v="0"/>
    <x v="0"/>
    <x v="0"/>
    <x v="0"/>
    <x v="0"/>
    <x v="0"/>
    <s v=""/>
  </r>
  <r>
    <x v="3"/>
    <s v="123I"/>
    <s v="ATC"/>
    <s v="V09AB03"/>
    <x v="57"/>
    <s v="iodine ioflupane (123I)"/>
    <m/>
    <s v="hode"/>
    <s v="DATScan"/>
    <m/>
    <s v="x"/>
    <s v=""/>
    <s v="x"/>
    <s v=""/>
    <x v="1"/>
    <x v="0"/>
    <x v="0"/>
    <x v="0"/>
    <x v="0"/>
    <x v="0"/>
    <x v="0"/>
    <x v="0"/>
    <s v=""/>
  </r>
  <r>
    <x v="3"/>
    <s v="123I"/>
    <s v="ATC"/>
    <s v="V09AB02"/>
    <x v="58"/>
    <s v="iodine iolopride (123I)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XA02"/>
    <x v="59"/>
    <s v="iodocholesterol (131I)"/>
    <m/>
    <m/>
    <m/>
    <m/>
    <m/>
    <s v=""/>
    <s v="x"/>
    <s v=""/>
    <x v="0"/>
    <x v="0"/>
    <x v="0"/>
    <x v="0"/>
    <x v="0"/>
    <x v="0"/>
    <x v="0"/>
    <x v="0"/>
    <s v=""/>
  </r>
  <r>
    <x v="3"/>
    <s v="81mKr"/>
    <s v="ATC"/>
    <s v="V09EX01"/>
    <x v="60"/>
    <s v="krypton (81mKr) gas"/>
    <m/>
    <m/>
    <m/>
    <m/>
    <m/>
    <s v=""/>
    <s v="x"/>
    <s v=""/>
    <x v="0"/>
    <x v="0"/>
    <x v="0"/>
    <x v="0"/>
    <x v="0"/>
    <x v="0"/>
    <x v="0"/>
    <x v="0"/>
    <s v=""/>
  </r>
  <r>
    <x v="2"/>
    <s v="177Lu"/>
    <s v="ATC"/>
    <s v="V10XX04"/>
    <x v="61"/>
    <s v="lutetium (177Lu) oxodotreotide"/>
    <m/>
    <m/>
    <s v="dotatate, Lutathera"/>
    <m/>
    <s v="x"/>
    <s v=""/>
    <s v=""/>
    <s v="x"/>
    <x v="0"/>
    <x v="0"/>
    <x v="0"/>
    <x v="0"/>
    <x v="0"/>
    <x v="0"/>
    <x v="0"/>
    <x v="0"/>
    <s v=""/>
  </r>
  <r>
    <x v="2"/>
    <s v="177Lu"/>
    <s v="ATC"/>
    <s v="V10XX05"/>
    <x v="62"/>
    <s v="lutetium (177Lu) vipivotide tetraxetan"/>
    <m/>
    <m/>
    <s v="PSMA, Pluvicto"/>
    <m/>
    <s v="x"/>
    <s v=""/>
    <s v=""/>
    <s v="x"/>
    <x v="0"/>
    <x v="0"/>
    <x v="0"/>
    <x v="0"/>
    <x v="0"/>
    <x v="0"/>
    <x v="0"/>
    <x v="0"/>
    <s v=""/>
  </r>
  <r>
    <x v="0"/>
    <s v="11C"/>
    <s v="ATC"/>
    <s v="V09IX13"/>
    <x v="63"/>
    <s v="methionine (11C)"/>
    <s v="ICRP128, C.5 L-[methyl-11C]-methionine"/>
    <s v="hjerne"/>
    <m/>
    <s v="petmr"/>
    <s v="x"/>
    <s v="x"/>
    <s v=""/>
    <s v=""/>
    <x v="1"/>
    <x v="0"/>
    <x v="0"/>
    <x v="0"/>
    <x v="0"/>
    <x v="0"/>
    <x v="0"/>
    <x v="0"/>
    <s v=""/>
  </r>
  <r>
    <x v="0"/>
    <s v="18F"/>
    <s v="ATC"/>
    <s v="V09IX17"/>
    <x v="64"/>
    <s v="PSMA-1007 (18F)"/>
    <m/>
    <s v="skallebasis, lår, abdomen, bekken, lår, skalletopp"/>
    <m/>
    <m/>
    <s v="x"/>
    <s v="x"/>
    <s v=""/>
    <s v=""/>
    <x v="0"/>
    <x v="0"/>
    <x v="0"/>
    <x v="0"/>
    <x v="0"/>
    <x v="0"/>
    <x v="0"/>
    <x v="1"/>
    <s v=""/>
  </r>
  <r>
    <x v="2"/>
    <s v="223Ra"/>
    <s v="ATC"/>
    <s v="V10XX03"/>
    <x v="65"/>
    <s v="radium (223Ra) dichloride"/>
    <m/>
    <m/>
    <s v="Xofigo"/>
    <m/>
    <s v="x"/>
    <s v=""/>
    <s v=""/>
    <s v="x"/>
    <x v="0"/>
    <x v="0"/>
    <x v="0"/>
    <x v="0"/>
    <x v="0"/>
    <x v="0"/>
    <x v="0"/>
    <x v="0"/>
    <s v=""/>
  </r>
  <r>
    <x v="2"/>
    <s v="186Re"/>
    <s v="ATC"/>
    <s v="V10AX05"/>
    <x v="66"/>
    <s v="rhenium (186Re) sulfide colloid"/>
    <m/>
    <m/>
    <m/>
    <m/>
    <m/>
    <s v=""/>
    <s v=""/>
    <s v="x"/>
    <x v="0"/>
    <x v="0"/>
    <x v="0"/>
    <x v="0"/>
    <x v="0"/>
    <x v="0"/>
    <x v="0"/>
    <x v="0"/>
    <s v=""/>
  </r>
  <r>
    <x v="3"/>
    <s v="82Rb"/>
    <s v="ATC"/>
    <s v="V09GX04"/>
    <x v="67"/>
    <s v="rubidium (82Rb) chloride"/>
    <m/>
    <m/>
    <m/>
    <m/>
    <m/>
    <s v=""/>
    <s v="x"/>
    <s v=""/>
    <x v="0"/>
    <x v="0"/>
    <x v="0"/>
    <x v="0"/>
    <x v="0"/>
    <x v="0"/>
    <x v="0"/>
    <x v="0"/>
    <s v=""/>
  </r>
  <r>
    <x v="2"/>
    <s v="153Sm"/>
    <s v="ATC"/>
    <s v="V10BX02"/>
    <x v="68"/>
    <s v="samarium (153Sm) lexidronam"/>
    <m/>
    <m/>
    <m/>
    <m/>
    <m/>
    <s v=""/>
    <s v=""/>
    <s v="x"/>
    <x v="0"/>
    <x v="0"/>
    <x v="0"/>
    <x v="0"/>
    <x v="0"/>
    <x v="0"/>
    <x v="0"/>
    <x v="0"/>
    <s v=""/>
  </r>
  <r>
    <x v="3"/>
    <s v="75Se"/>
    <s v="ATC"/>
    <s v="V09DX01"/>
    <x v="69"/>
    <s v="selenium (75Se) tauroselcholic acid"/>
    <m/>
    <s v="fordøyelse, milt"/>
    <s v="CHAT"/>
    <m/>
    <s v="x"/>
    <s v=""/>
    <s v="x"/>
    <s v=""/>
    <x v="0"/>
    <x v="0"/>
    <x v="0"/>
    <x v="1"/>
    <x v="0"/>
    <x v="0"/>
    <x v="0"/>
    <x v="0"/>
    <s v=""/>
  </r>
  <r>
    <x v="0"/>
    <s v="18F"/>
    <s v="ATC"/>
    <s v="V09IX06"/>
    <x v="70"/>
    <s v="sodium fluoride (18F)"/>
    <m/>
    <s v="hode, helkropp, lår, skalletopp"/>
    <m/>
    <m/>
    <s v="x"/>
    <s v="x"/>
    <s v=""/>
    <s v=""/>
    <x v="1"/>
    <x v="0"/>
    <x v="0"/>
    <x v="0"/>
    <x v="0"/>
    <x v="0"/>
    <x v="0"/>
    <x v="1"/>
    <s v=""/>
  </r>
  <r>
    <x v="3"/>
    <s v="123I"/>
    <s v="ATC"/>
    <s v="V09FX02"/>
    <x v="71"/>
    <s v="sodium iodide (123I)"/>
    <m/>
    <s v="endokrine, helkropp"/>
    <m/>
    <m/>
    <s v="x"/>
    <s v=""/>
    <s v="x"/>
    <s v=""/>
    <x v="0"/>
    <x v="1"/>
    <x v="0"/>
    <x v="0"/>
    <x v="0"/>
    <x v="0"/>
    <x v="0"/>
    <x v="1"/>
    <s v=""/>
  </r>
  <r>
    <x v="3"/>
    <s v="124I"/>
    <s v="ATC"/>
    <s v="V09FX04"/>
    <x v="72"/>
    <s v="sodium iodide (124I)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FX03"/>
    <x v="73"/>
    <s v="sodium iodide (131I)"/>
    <m/>
    <s v="endokrine, blod"/>
    <m/>
    <s v="sykehus registrerer bl.a. helkropp men antar dett er til terapi"/>
    <s v="x"/>
    <s v=""/>
    <s v="x"/>
    <s v=""/>
    <x v="0"/>
    <x v="1"/>
    <x v="0"/>
    <x v="0"/>
    <x v="0"/>
    <x v="0"/>
    <x v="1"/>
    <x v="0"/>
    <s v=""/>
  </r>
  <r>
    <x v="2"/>
    <s v="131I"/>
    <s v="ATC"/>
    <s v="V10XA01"/>
    <x v="73"/>
    <s v="sodium iodide (131I)"/>
    <m/>
    <s v="endokrine, blod"/>
    <m/>
    <m/>
    <s v="x"/>
    <s v=""/>
    <s v=""/>
    <s v="x"/>
    <x v="0"/>
    <x v="1"/>
    <x v="0"/>
    <x v="0"/>
    <x v="0"/>
    <x v="0"/>
    <x v="1"/>
    <x v="0"/>
    <s v=""/>
  </r>
  <r>
    <x v="3"/>
    <s v="123I"/>
    <s v="ATC"/>
    <s v="V09CX01"/>
    <x v="74"/>
    <s v="sodium iodohippurate (123I)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CX02"/>
    <x v="75"/>
    <s v="sodium iodohippurate (131I)"/>
    <m/>
    <m/>
    <m/>
    <m/>
    <m/>
    <s v=""/>
    <s v="x"/>
    <s v=""/>
    <x v="0"/>
    <x v="0"/>
    <x v="0"/>
    <x v="0"/>
    <x v="0"/>
    <x v="0"/>
    <x v="0"/>
    <x v="0"/>
    <s v=""/>
  </r>
  <r>
    <x v="3"/>
    <s v="125I"/>
    <s v="ATC"/>
    <s v="V09CX03"/>
    <x v="76"/>
    <s v="sodium iothalamate (125I)"/>
    <m/>
    <m/>
    <m/>
    <m/>
    <m/>
    <s v=""/>
    <s v="x"/>
    <s v=""/>
    <x v="0"/>
    <x v="0"/>
    <x v="0"/>
    <x v="0"/>
    <x v="0"/>
    <x v="0"/>
    <x v="0"/>
    <x v="0"/>
    <s v=""/>
  </r>
  <r>
    <x v="2"/>
    <s v="89Sr"/>
    <s v="ATC"/>
    <s v="V10BX01"/>
    <x v="77"/>
    <s v="strontium (89Sr) chloride"/>
    <m/>
    <m/>
    <m/>
    <m/>
    <m/>
    <s v=""/>
    <s v=""/>
    <s v="x"/>
    <x v="0"/>
    <x v="0"/>
    <x v="0"/>
    <x v="0"/>
    <x v="0"/>
    <x v="0"/>
    <x v="0"/>
    <x v="0"/>
    <s v=""/>
  </r>
  <r>
    <x v="3"/>
    <s v="99mTc"/>
    <s v="ATC"/>
    <s v="V09IA01"/>
    <x v="78"/>
    <s v="technetium (99mTc) antiCarcinoEmbryonicAntigen antibody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HA03"/>
    <x v="79"/>
    <s v="technetium (99mTc) antigranulocyte antibody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IA02"/>
    <x v="80"/>
    <s v="technetium (99mTc) antimelanoma antibody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7"/>
    <x v="81"/>
    <s v="technetium (99mTc) apcitid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IA06"/>
    <x v="82"/>
    <s v="technetium (99mTc) arcitumomab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AA02"/>
    <x v="83"/>
    <s v="technetium (99mTc) bicis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BA04"/>
    <x v="84"/>
    <s v="technetium (99mTc) butedronic acid"/>
    <m/>
    <s v="helkropp, hjerte, brystvegg"/>
    <s v="DPD Teceos"/>
    <m/>
    <s v="x"/>
    <s v=""/>
    <s v="x"/>
    <s v=""/>
    <x v="0"/>
    <x v="0"/>
    <x v="1"/>
    <x v="0"/>
    <x v="0"/>
    <x v="0"/>
    <x v="0"/>
    <x v="1"/>
    <s v=""/>
  </r>
  <r>
    <x v="3"/>
    <s v="99mTc"/>
    <s v="ATC"/>
    <s v="V09IA05"/>
    <x v="85"/>
    <s v="technetium (99mTc) depreotide"/>
    <m/>
    <s v="blod, fordøyelse"/>
    <m/>
    <m/>
    <m/>
    <s v=""/>
    <s v="x"/>
    <s v=""/>
    <x v="0"/>
    <x v="0"/>
    <x v="0"/>
    <x v="1"/>
    <x v="0"/>
    <x v="0"/>
    <x v="1"/>
    <x v="0"/>
    <s v=""/>
  </r>
  <r>
    <x v="3"/>
    <s v="99mTc"/>
    <s v="ATC"/>
    <s v="V09DA01"/>
    <x v="86"/>
    <s v="technetium (99mTc) diso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A02"/>
    <x v="87"/>
    <s v="technetium (99mTc) eti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AA01"/>
    <x v="88"/>
    <s v="technetium (99mTc) exametazime"/>
    <m/>
    <s v="hode, blod, fordøyelse"/>
    <s v="HMPAO, Ceretec"/>
    <m/>
    <s v="x"/>
    <s v=""/>
    <s v="x"/>
    <s v=""/>
    <x v="1"/>
    <x v="0"/>
    <x v="0"/>
    <x v="1"/>
    <x v="0"/>
    <x v="0"/>
    <x v="1"/>
    <x v="0"/>
    <s v=""/>
  </r>
  <r>
    <x v="3"/>
    <s v="99mTc"/>
    <s v="ATC"/>
    <s v="V09HA02"/>
    <x v="89"/>
    <s v="technetium (99mTc) exametazime labelled cells"/>
    <m/>
    <s v="hode, blod"/>
    <m/>
    <s v="usikkert om brukt"/>
    <s v="x"/>
    <s v=""/>
    <s v="x"/>
    <s v=""/>
    <x v="1"/>
    <x v="0"/>
    <x v="0"/>
    <x v="0"/>
    <x v="0"/>
    <x v="0"/>
    <x v="1"/>
    <x v="0"/>
    <s v=""/>
  </r>
  <r>
    <x v="3"/>
    <s v="99mTc"/>
    <s v="ATC"/>
    <s v="V09GA05"/>
    <x v="90"/>
    <s v="technetium (99mTc) furifosm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A05"/>
    <x v="91"/>
    <s v="technetium (99mTc) galti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4"/>
    <x v="92"/>
    <s v="technetium (99mTc) glucept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5"/>
    <x v="93"/>
    <s v="technetium (99mTc) glucon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4"/>
    <x v="94"/>
    <s v="technetium (99mTc) human albumin"/>
    <m/>
    <s v="fordøyelse, milt"/>
    <s v="HSA"/>
    <m/>
    <s v="x"/>
    <s v=""/>
    <s v="x"/>
    <s v=""/>
    <x v="0"/>
    <x v="0"/>
    <x v="0"/>
    <x v="1"/>
    <x v="0"/>
    <x v="0"/>
    <x v="0"/>
    <x v="0"/>
    <s v=""/>
  </r>
  <r>
    <x v="3"/>
    <s v="99mTc"/>
    <s v="ATC"/>
    <s v="V09HA01"/>
    <x v="95"/>
    <s v="technetium (99mTc) human immunoglobul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IA07"/>
    <x v="96"/>
    <s v="technetium (99mTc) hynic-octreotide"/>
    <m/>
    <s v="blod"/>
    <m/>
    <m/>
    <m/>
    <s v=""/>
    <s v="x"/>
    <s v=""/>
    <x v="0"/>
    <x v="0"/>
    <x v="0"/>
    <x v="0"/>
    <x v="0"/>
    <x v="0"/>
    <x v="1"/>
    <x v="0"/>
    <s v=""/>
  </r>
  <r>
    <x v="3"/>
    <s v="99mTc"/>
    <s v="ATC"/>
    <s v="V09DA03"/>
    <x v="97"/>
    <s v="technetium (99mTc) lido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EB01"/>
    <x v="98"/>
    <s v="technetium (99mTc) macrosalb"/>
    <m/>
    <s v="hjerte, brystvegg, helkropp, fordøyelse, milt, urinveier"/>
    <s v="Pulmosis, MAA, makroalbumin aggregater"/>
    <m/>
    <s v="x"/>
    <s v=""/>
    <s v="x"/>
    <s v=""/>
    <x v="0"/>
    <x v="0"/>
    <x v="1"/>
    <x v="1"/>
    <x v="1"/>
    <x v="0"/>
    <x v="0"/>
    <x v="1"/>
    <s v=""/>
  </r>
  <r>
    <x v="3"/>
    <s v="99mTc"/>
    <s v="ATC"/>
    <s v="V09DA04"/>
    <x v="99"/>
    <s v="technetium (99mTc) mebrofenin"/>
    <m/>
    <s v="fordøyelse, milt, urinveier"/>
    <s v="HIDA, Brida, MBrIDA, PoltechMBrIIDa"/>
    <m/>
    <s v="x"/>
    <s v=""/>
    <s v="x"/>
    <s v=""/>
    <x v="0"/>
    <x v="0"/>
    <x v="0"/>
    <x v="1"/>
    <x v="1"/>
    <x v="0"/>
    <x v="0"/>
    <x v="0"/>
    <s v=""/>
  </r>
  <r>
    <x v="3"/>
    <s v="99mTc"/>
    <s v="ATC"/>
    <s v="V09BA02"/>
    <x v="100"/>
    <s v="technetium (99mTc) medronic ac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3"/>
    <x v="101"/>
    <s v="technetium (99mTc) mertiatide"/>
    <m/>
    <s v="urinveier, genitalia"/>
    <s v="MAG3, NephroMAG"/>
    <m/>
    <s v="x"/>
    <s v=""/>
    <s v="x"/>
    <s v=""/>
    <x v="0"/>
    <x v="0"/>
    <x v="0"/>
    <x v="0"/>
    <x v="1"/>
    <x v="0"/>
    <x v="0"/>
    <x v="0"/>
    <s v=""/>
  </r>
  <r>
    <x v="3"/>
    <s v="99mTc"/>
    <s v="ATC"/>
    <s v="V09DB02"/>
    <x v="102"/>
    <s v="technetium (99mTc) microcollo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EB02"/>
    <x v="103"/>
    <s v="technetium (99mTc) microspheres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B03"/>
    <x v="104"/>
    <s v="technetium (99mTc) millimicrospheres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B01"/>
    <x v="105"/>
    <s v="technetium (99mTc) nanocolloid"/>
    <m/>
    <s v="lymfesystem, fordøyelse, milt, blod, andre"/>
    <m/>
    <m/>
    <s v="x"/>
    <s v=""/>
    <s v="x"/>
    <s v=""/>
    <x v="0"/>
    <x v="0"/>
    <x v="0"/>
    <x v="1"/>
    <x v="0"/>
    <x v="1"/>
    <x v="1"/>
    <x v="0"/>
    <s v="x"/>
  </r>
  <r>
    <x v="3"/>
    <s v="99mTc"/>
    <s v="ATC"/>
    <s v="V09EA03"/>
    <x v="105"/>
    <s v="technetium (99mTc) nanocolloid"/>
    <m/>
    <s v="hjerte, brystvegg"/>
    <m/>
    <s v="innhalert"/>
    <s v="x"/>
    <s v=""/>
    <s v="x"/>
    <s v=""/>
    <x v="0"/>
    <x v="0"/>
    <x v="1"/>
    <x v="0"/>
    <x v="0"/>
    <x v="0"/>
    <x v="0"/>
    <x v="0"/>
    <s v=""/>
  </r>
  <r>
    <x v="3"/>
    <s v="99mTc"/>
    <s v="ATC"/>
    <s v="V09BA01"/>
    <x v="106"/>
    <s v="technetium (99mTc) oxidronic acid"/>
    <m/>
    <s v="helkropp, hjerte, brystvegg, blod"/>
    <s v="HDP HMDP"/>
    <m/>
    <s v="x"/>
    <s v=""/>
    <s v="x"/>
    <s v=""/>
    <x v="0"/>
    <x v="0"/>
    <x v="1"/>
    <x v="0"/>
    <x v="0"/>
    <x v="0"/>
    <x v="1"/>
    <x v="1"/>
    <s v=""/>
  </r>
  <r>
    <x v="3"/>
    <s v="99mTc"/>
    <s v="ATC"/>
    <s v="V09IA03"/>
    <x v="107"/>
    <s v="technetium (99mTc) pentavalent succimer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1"/>
    <x v="108"/>
    <s v="technetium (99mTc) pentetic acid"/>
    <m/>
    <s v="urinveier, genitalia, fordøyelse, milt"/>
    <s v="DTPA"/>
    <m/>
    <s v="x"/>
    <s v=""/>
    <s v="x"/>
    <s v=""/>
    <x v="0"/>
    <x v="0"/>
    <x v="0"/>
    <x v="1"/>
    <x v="1"/>
    <x v="0"/>
    <x v="0"/>
    <x v="0"/>
    <s v=""/>
  </r>
  <r>
    <x v="3"/>
    <s v="99mTc"/>
    <s v="ATC"/>
    <s v="V09EA01"/>
    <x v="108"/>
    <s v="technetium (99mTc) pentetic acid"/>
    <m/>
    <s v="hjerte, brystvegg"/>
    <s v="DTPA"/>
    <s v="innhalert"/>
    <s v="x"/>
    <s v=""/>
    <s v="x"/>
    <s v=""/>
    <x v="0"/>
    <x v="0"/>
    <x v="1"/>
    <x v="0"/>
    <x v="0"/>
    <x v="0"/>
    <x v="0"/>
    <x v="0"/>
    <s v=""/>
  </r>
  <r>
    <x v="3"/>
    <s v="99mTc"/>
    <s v="ATC"/>
    <s v="V09FX01"/>
    <x v="109"/>
    <s v="technetium (99mTc) pertechnetate"/>
    <m/>
    <s v="fordøyelse, milt, urinveier, genitalia, hjerte, brystvegg, endokrine, andre, blod"/>
    <m/>
    <m/>
    <s v="x"/>
    <s v=""/>
    <s v="x"/>
    <s v=""/>
    <x v="0"/>
    <x v="1"/>
    <x v="1"/>
    <x v="1"/>
    <x v="1"/>
    <x v="0"/>
    <x v="1"/>
    <x v="0"/>
    <s v="x"/>
  </r>
  <r>
    <x v="3"/>
    <s v="99mTc"/>
    <s v="ATC"/>
    <s v="V09DB07"/>
    <x v="110"/>
    <s v="technetium (99mTc) phyt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BA03"/>
    <x v="111"/>
    <s v="technetium (99mTc) pyrophosphate"/>
    <m/>
    <s v="fordøyelse, milt, hjerte, brystvegg, endokrine"/>
    <m/>
    <m/>
    <s v="x"/>
    <s v=""/>
    <s v="x"/>
    <s v=""/>
    <x v="0"/>
    <x v="1"/>
    <x v="1"/>
    <x v="1"/>
    <x v="0"/>
    <x v="0"/>
    <x v="0"/>
    <x v="0"/>
    <s v=""/>
  </r>
  <r>
    <x v="3"/>
    <s v="99mTc"/>
    <s v="ATC"/>
    <s v="V09DB06"/>
    <x v="112"/>
    <s v="technetium (99mTc) rheniumsulfide collo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1"/>
    <x v="113"/>
    <s v="technetium (99mTc) sestamibi"/>
    <m/>
    <s v="hjerte, brystvegg, urinveier, genitalia, endokrine"/>
    <s v="MIBI, Stamcis, Stammibi"/>
    <m/>
    <s v="x"/>
    <s v=""/>
    <s v="x"/>
    <s v=""/>
    <x v="0"/>
    <x v="1"/>
    <x v="1"/>
    <x v="0"/>
    <x v="1"/>
    <x v="0"/>
    <x v="0"/>
    <x v="0"/>
    <s v=""/>
  </r>
  <r>
    <x v="3"/>
    <s v="99mTc"/>
    <s v="ATC"/>
    <s v="V09GA06"/>
    <x v="114"/>
    <s v="technetium (99mTc) stannous agent labelled cells"/>
    <m/>
    <s v="fordøyelse, milt, blod"/>
    <s v="Ultratag"/>
    <m/>
    <s v="x"/>
    <s v=""/>
    <s v="x"/>
    <s v=""/>
    <x v="0"/>
    <x v="0"/>
    <x v="0"/>
    <x v="1"/>
    <x v="0"/>
    <x v="0"/>
    <x v="1"/>
    <x v="0"/>
    <s v=""/>
  </r>
  <r>
    <x v="3"/>
    <s v="99mTc"/>
    <s v="ATC"/>
    <s v="V09CA02"/>
    <x v="115"/>
    <s v="technetium (99mTc) succimer"/>
    <m/>
    <s v="urinveier, genitalia"/>
    <s v="DMSA"/>
    <m/>
    <s v="x"/>
    <s v=""/>
    <s v="x"/>
    <s v=""/>
    <x v="0"/>
    <x v="0"/>
    <x v="0"/>
    <x v="0"/>
    <x v="1"/>
    <x v="0"/>
    <x v="0"/>
    <x v="0"/>
    <s v=""/>
  </r>
  <r>
    <x v="3"/>
    <s v="99mTc"/>
    <s v="ATC"/>
    <s v="V09HA04"/>
    <x v="116"/>
    <s v="technetium (99mTc) sulesomab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B05"/>
    <x v="117"/>
    <s v="technetium (99mTc) sulfur collo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3"/>
    <x v="118"/>
    <s v="technetium (99mTc) teboroxim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EA02"/>
    <x v="119"/>
    <s v="technetium (99mTc) technegas"/>
    <m/>
    <s v="hjerte, brystvegg"/>
    <m/>
    <s v="innhalert"/>
    <s v="x"/>
    <s v=""/>
    <s v="x"/>
    <s v=""/>
    <x v="0"/>
    <x v="0"/>
    <x v="1"/>
    <x v="0"/>
    <x v="0"/>
    <x v="0"/>
    <x v="0"/>
    <x v="0"/>
    <s v=""/>
  </r>
  <r>
    <x v="3"/>
    <s v="99mTc"/>
    <s v="ATC"/>
    <s v="V09GA02"/>
    <x v="120"/>
    <s v="technetium (99mTc) tetrofosmin"/>
    <m/>
    <s v="hode, hjerte, brystvegg, endokrine, urinveier, genitalia"/>
    <s v="Myoview, Medikamentell"/>
    <m/>
    <s v="x"/>
    <s v=""/>
    <s v="x"/>
    <s v=""/>
    <x v="1"/>
    <x v="1"/>
    <x v="1"/>
    <x v="0"/>
    <x v="1"/>
    <x v="0"/>
    <x v="0"/>
    <x v="0"/>
    <s v=""/>
  </r>
  <r>
    <x v="3"/>
    <s v="99mTc"/>
    <s v="ATC"/>
    <s v="V09DB04"/>
    <x v="121"/>
    <s v="technetium (99mTc) tin colloid"/>
    <m/>
    <s v="fordøyelse, milt"/>
    <s v="large colloid"/>
    <m/>
    <s v="x"/>
    <s v=""/>
    <s v="x"/>
    <s v=""/>
    <x v="0"/>
    <x v="0"/>
    <x v="0"/>
    <x v="1"/>
    <x v="0"/>
    <x v="0"/>
    <x v="0"/>
    <x v="0"/>
    <s v=""/>
  </r>
  <r>
    <x v="3"/>
    <s v="99mTc"/>
    <s v="ATC"/>
    <s v="V09IA04"/>
    <x v="122"/>
    <s v="technetium (99mTc) votumumab"/>
    <m/>
    <m/>
    <m/>
    <m/>
    <m/>
    <s v=""/>
    <s v="x"/>
    <s v=""/>
    <x v="0"/>
    <x v="0"/>
    <x v="0"/>
    <x v="0"/>
    <x v="0"/>
    <x v="0"/>
    <x v="0"/>
    <x v="0"/>
    <s v=""/>
  </r>
  <r>
    <x v="3"/>
    <s v="201Tl"/>
    <s v="ATC"/>
    <s v="V09GX01"/>
    <x v="123"/>
    <s v="thallium (201Tl) chloride"/>
    <m/>
    <m/>
    <m/>
    <m/>
    <m/>
    <s v=""/>
    <s v="x"/>
    <s v=""/>
    <x v="0"/>
    <x v="0"/>
    <x v="0"/>
    <x v="0"/>
    <x v="0"/>
    <x v="0"/>
    <x v="0"/>
    <x v="0"/>
    <s v=""/>
  </r>
  <r>
    <x v="3"/>
    <s v="127Xe"/>
    <s v="ATC"/>
    <s v="V09EX02"/>
    <x v="124"/>
    <s v="xenon (127Xe) gas"/>
    <m/>
    <m/>
    <m/>
    <m/>
    <m/>
    <s v=""/>
    <s v="x"/>
    <s v=""/>
    <x v="0"/>
    <x v="0"/>
    <x v="0"/>
    <x v="0"/>
    <x v="0"/>
    <x v="0"/>
    <x v="0"/>
    <x v="0"/>
    <s v=""/>
  </r>
  <r>
    <x v="3"/>
    <s v="133Xe"/>
    <s v="ATC"/>
    <s v="V09EX03"/>
    <x v="125"/>
    <s v="xenon (133Xe) gas"/>
    <m/>
    <m/>
    <m/>
    <m/>
    <m/>
    <s v=""/>
    <s v="x"/>
    <s v=""/>
    <x v="0"/>
    <x v="0"/>
    <x v="0"/>
    <x v="0"/>
    <x v="0"/>
    <x v="0"/>
    <x v="0"/>
    <x v="0"/>
    <s v=""/>
  </r>
  <r>
    <x v="2"/>
    <s v="90Y"/>
    <s v="ATC"/>
    <s v="V10AA01"/>
    <x v="126"/>
    <s v="yttrium (90Y) citrate colloid"/>
    <m/>
    <m/>
    <m/>
    <m/>
    <m/>
    <s v=""/>
    <s v=""/>
    <s v="x"/>
    <x v="0"/>
    <x v="0"/>
    <x v="0"/>
    <x v="0"/>
    <x v="0"/>
    <x v="0"/>
    <x v="0"/>
    <x v="0"/>
    <s v=""/>
  </r>
  <r>
    <x v="2"/>
    <s v="90Y"/>
    <s v="ATC"/>
    <s v="V10AA03"/>
    <x v="127"/>
    <s v="yttrium (90Y) silicate colloid"/>
    <m/>
    <m/>
    <m/>
    <m/>
    <m/>
    <s v=""/>
    <s v=""/>
    <s v="x"/>
    <x v="0"/>
    <x v="0"/>
    <x v="0"/>
    <x v="0"/>
    <x v="0"/>
    <x v="0"/>
    <x v="0"/>
    <x v="0"/>
    <s v=""/>
  </r>
  <r>
    <x v="2"/>
    <s v="90Y"/>
    <s v="NCRP"/>
    <s v="ZTT0CT"/>
    <x v="128"/>
    <m/>
    <m/>
    <m/>
    <s v="SIRT"/>
    <m/>
    <s v="x"/>
    <s v=""/>
    <s v=""/>
    <s v="x"/>
    <x v="0"/>
    <x v="0"/>
    <x v="0"/>
    <x v="0"/>
    <x v="0"/>
    <x v="0"/>
    <x v="0"/>
    <x v="0"/>
    <s v=""/>
  </r>
  <r>
    <x v="4"/>
    <m/>
    <m/>
    <m/>
    <x v="129"/>
    <m/>
    <m/>
    <s v="hjerte, hode, endokrine, andre, fordøyelse, lymfe, urinveier, blod, helkropp"/>
    <m/>
    <m/>
    <m/>
    <s v=""/>
    <s v=""/>
    <s v=""/>
    <x v="1"/>
    <x v="1"/>
    <x v="1"/>
    <x v="1"/>
    <x v="1"/>
    <x v="1"/>
    <x v="1"/>
    <x v="1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2E44FD-9415-445D-869C-096A0F25BE80}" name="PivotTable5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C11:AC48" firstHeaderRow="1" firstDataRow="1" firstDataCol="1" rowPageCount="1" colPageCount="1"/>
  <pivotFields count="23">
    <pivotField axis="axisPage" multipleItemSelectionAllowed="1" showAll="0">
      <items count="7">
        <item h="1" x="3"/>
        <item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7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66"/>
    </i>
    <i>
      <x v="70"/>
    </i>
    <i>
      <x v="71"/>
    </i>
    <i>
      <x v="129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3DB400-CAC0-4447-A652-F7B9BD269622}" name="PivotTable9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H11:H23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53"/>
    </i>
    <i>
      <x v="83"/>
    </i>
    <i>
      <x v="99"/>
    </i>
    <i>
      <x v="107"/>
    </i>
    <i>
      <x v="108"/>
    </i>
    <i>
      <x v="110"/>
    </i>
    <i>
      <x v="111"/>
    </i>
    <i>
      <x v="112"/>
    </i>
    <i>
      <x v="114"/>
    </i>
    <i>
      <x v="119"/>
    </i>
    <i>
      <x v="123"/>
    </i>
    <i>
      <x v="129"/>
    </i>
  </rowItems>
  <colItems count="1">
    <i/>
  </colItems>
  <pageFields count="2">
    <pageField fld="0" hier="-1"/>
    <pageField fld="16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C949D5-AE77-4BC4-BC5F-E6F3FF6C1E25}" name="PivotTable18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Z11:Z93" firstHeaderRow="1" firstDataRow="1" firstDataCol="1" rowPageCount="1" colPageCount="1"/>
  <pivotFields count="23">
    <pivotField axis="axisPage" multipleItemSelectionAllowed="1" showAll="0">
      <items count="7">
        <item x="3"/>
        <item h="1" x="0"/>
        <item h="1" x="2"/>
        <item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82">
    <i>
      <x v="14"/>
    </i>
    <i>
      <x v="25"/>
    </i>
    <i>
      <x v="34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3"/>
    </i>
    <i>
      <x v="64"/>
    </i>
    <i>
      <x v="65"/>
    </i>
    <i>
      <x v="67"/>
    </i>
    <i>
      <x v="68"/>
    </i>
    <i>
      <x v="69"/>
    </i>
    <i>
      <x v="72"/>
    </i>
    <i>
      <x v="76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9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4D56FD-97E7-4F7C-8322-756580E588DC}" name="PivotTable65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T11:BT18" firstHeaderRow="1" firstDataRow="1" firstDataCol="1" rowPageCount="2" colPageCount="1"/>
  <pivotFields count="5">
    <pivotField axis="axisPage" multipleItemSelectionAllowed="1" showAll="0">
      <items count="5">
        <item h="1" x="0"/>
        <item h="1" x="2"/>
        <item h="1" x="3"/>
        <item x="1"/>
        <item t="default"/>
      </items>
    </pivotField>
    <pivotField axis="axisPage" multipleItemSelectionAllowed="1" showAll="0">
      <items count="11">
        <item x="1"/>
        <item x="6"/>
        <item x="0"/>
        <item x="3"/>
        <item x="7"/>
        <item x="2"/>
        <item x="8"/>
        <item m="1" x="9"/>
        <item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7">
    <i>
      <x v="110"/>
    </i>
    <i>
      <x v="111"/>
    </i>
    <i>
      <x v="112"/>
    </i>
    <i>
      <x v="113"/>
    </i>
    <i>
      <x v="114"/>
    </i>
    <i>
      <x v="116"/>
    </i>
    <i>
      <x v="117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60C002-1F6B-450A-9DE4-E69F29FDD8FE}" name="PivotTable59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A11:BA18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h="1" x="2"/>
        <item h="1" x="8"/>
        <item h="1" m="1" x="9"/>
        <item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7">
    <i>
      <x v="31"/>
    </i>
    <i>
      <x v="32"/>
    </i>
    <i>
      <x v="33"/>
    </i>
    <i>
      <x v="60"/>
    </i>
    <i>
      <x v="61"/>
    </i>
    <i>
      <x v="62"/>
    </i>
    <i>
      <x v="63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6C7684-F901-4741-A5AF-F4627BF8F0E7}" name="PivotTable6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G11:BG22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1">
    <i>
      <x/>
    </i>
    <i>
      <x v="2"/>
    </i>
    <i>
      <x v="19"/>
    </i>
    <i>
      <x v="20"/>
    </i>
    <i>
      <x v="21"/>
    </i>
    <i>
      <x v="22"/>
    </i>
    <i>
      <x v="37"/>
    </i>
    <i>
      <x v="45"/>
    </i>
    <i>
      <x v="51"/>
    </i>
    <i>
      <x v="52"/>
    </i>
    <i>
      <x v="54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CDD8AB-5BFA-41AB-BF95-0A0D3477E3D6}" name="PivotTable20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G11:AG26" firstHeaderRow="1" firstDataRow="1" firstDataCol="1" rowPageCount="1" colPageCount="1"/>
  <pivotFields count="23">
    <pivotField axis="axisPage" multipleItemSelectionAllowed="1" showAll="0">
      <items count="7">
        <item h="1" x="3"/>
        <item h="1" x="0"/>
        <item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 v="3"/>
    </i>
    <i>
      <x v="23"/>
    </i>
    <i>
      <x v="38"/>
    </i>
    <i>
      <x v="54"/>
    </i>
    <i>
      <x v="61"/>
    </i>
    <i>
      <x v="62"/>
    </i>
    <i>
      <x v="69"/>
    </i>
    <i>
      <x v="73"/>
    </i>
    <i>
      <x v="74"/>
    </i>
    <i>
      <x v="75"/>
    </i>
    <i>
      <x v="77"/>
    </i>
    <i>
      <x v="78"/>
    </i>
    <i>
      <x v="127"/>
    </i>
    <i>
      <x v="128"/>
    </i>
    <i>
      <x v="129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26E951-B1D9-419F-BDE5-EC1C6B9A61BA}" name="PivotTable58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X11:AX20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h="1" x="2"/>
        <item h="1" x="8"/>
        <item h="1" m="1" x="9"/>
        <item h="1"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9">
    <i>
      <x v="11"/>
    </i>
    <i>
      <x v="24"/>
    </i>
    <i>
      <x v="42"/>
    </i>
    <i>
      <x v="43"/>
    </i>
    <i>
      <x v="44"/>
    </i>
    <i>
      <x v="48"/>
    </i>
    <i>
      <x v="49"/>
    </i>
    <i>
      <x v="50"/>
    </i>
    <i>
      <x v="56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CE659B-7FAA-48DE-8BAB-01CB00AF5C2A}" name="PivotTable62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J11:BJ16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x="1"/>
        <item h="1" x="6"/>
        <item h="1" x="0"/>
        <item h="1"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5">
    <i>
      <x v="14"/>
    </i>
    <i>
      <x v="34"/>
    </i>
    <i>
      <x v="55"/>
    </i>
    <i>
      <x v="57"/>
    </i>
    <i>
      <x v="59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2BBD0A-FC61-4A52-95D3-151CBC791E36}" name="PivotTable16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W11:W17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</pivotFields>
  <rowFields count="1">
    <field x="4"/>
  </rowFields>
  <rowItems count="6">
    <i>
      <x v="53"/>
    </i>
    <i>
      <x v="67"/>
    </i>
    <i>
      <x v="83"/>
    </i>
    <i>
      <x v="99"/>
    </i>
    <i>
      <x v="108"/>
    </i>
    <i>
      <x v="129"/>
    </i>
  </rowItems>
  <colItems count="1">
    <i/>
  </colItems>
  <pageFields count="2">
    <pageField fld="0" hier="-1"/>
    <pageField fld="21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BECB54-5984-4667-AF28-13DE7BA4BDD6}" name="PivotTable2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11:B16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5">
    <i>
      <x v="56"/>
    </i>
    <i>
      <x v="87"/>
    </i>
    <i>
      <x v="88"/>
    </i>
    <i>
      <x v="119"/>
    </i>
    <i>
      <x v="129"/>
    </i>
  </rowItems>
  <colItems count="1">
    <i/>
  </colItems>
  <pageFields count="2">
    <pageField fld="0" hier="-1"/>
    <pageField fld="14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516641-8C3E-4FAD-BDEC-1B752BEE7D0E}" name="PivotTable11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K11:K24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13">
    <i>
      <x v="76"/>
    </i>
    <i>
      <x v="85"/>
    </i>
    <i>
      <x v="87"/>
    </i>
    <i>
      <x v="95"/>
    </i>
    <i>
      <x v="99"/>
    </i>
    <i>
      <x v="100"/>
    </i>
    <i>
      <x v="107"/>
    </i>
    <i>
      <x v="110"/>
    </i>
    <i>
      <x v="111"/>
    </i>
    <i>
      <x v="112"/>
    </i>
    <i>
      <x v="120"/>
    </i>
    <i>
      <x v="121"/>
    </i>
    <i>
      <x v="129"/>
    </i>
  </rowItems>
  <colItems count="1">
    <i/>
  </colItems>
  <pageFields count="2">
    <pageField fld="0" hier="-1"/>
    <pageField fld="17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D0B6F4-D05F-4C31-A1FA-CC1BF7AD7E1E}" name="PivotTable3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E11:E20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">
    <i>
      <x v="51"/>
    </i>
    <i>
      <x v="53"/>
    </i>
    <i>
      <x v="67"/>
    </i>
    <i>
      <x v="69"/>
    </i>
    <i>
      <x v="111"/>
    </i>
    <i>
      <x v="112"/>
    </i>
    <i>
      <x v="114"/>
    </i>
    <i>
      <x v="119"/>
    </i>
    <i>
      <x v="129"/>
    </i>
  </rowItems>
  <colItems count="1">
    <i/>
  </colItems>
  <pageFields count="2">
    <pageField fld="0" hier="-1"/>
    <pageField fld="15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867211-A7DE-4FEA-9DC7-97E4FB9EC6BA}" name="PivotTable60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D11:BD15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x="6"/>
        <item h="1" x="0"/>
        <item h="1"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4">
    <i>
      <x v="3"/>
    </i>
    <i>
      <x v="4"/>
    </i>
    <i>
      <x v="26"/>
    </i>
    <i>
      <x v="36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E04884-39EA-4317-B3CE-3071064C9D04}" name="PivotTable14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Q11:Q13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4"/>
  </rowFields>
  <rowItems count="2">
    <i>
      <x v="107"/>
    </i>
    <i>
      <x v="129"/>
    </i>
  </rowItems>
  <colItems count="1">
    <i/>
  </colItems>
  <pageFields count="2">
    <pageField fld="0" hier="-1"/>
    <pageField fld="19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145181-1BF0-4DF6-B131-BF149DAEB09E}" name="PivotTable55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O11:AO17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x="0"/>
        <item h="1"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6">
    <i>
      <x v="6"/>
    </i>
    <i>
      <x v="7"/>
    </i>
    <i>
      <x v="25"/>
    </i>
    <i>
      <x v="46"/>
    </i>
    <i>
      <x v="47"/>
    </i>
    <i>
      <x v="58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D6676F-E963-4F21-9DDF-C5EA8908EFEB}" name="PivotTable13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N11:N20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9">
    <i>
      <x v="99"/>
    </i>
    <i>
      <x v="100"/>
    </i>
    <i>
      <x v="103"/>
    </i>
    <i>
      <x v="110"/>
    </i>
    <i>
      <x v="111"/>
    </i>
    <i>
      <x v="114"/>
    </i>
    <i>
      <x v="115"/>
    </i>
    <i>
      <x v="119"/>
    </i>
    <i>
      <x v="129"/>
    </i>
  </rowItems>
  <colItems count="1">
    <i/>
  </colItems>
  <pageFields count="2">
    <pageField fld="0" hier="-1"/>
    <pageField fld="18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172A5A-484B-48F9-9571-E164D97D1242}" name="PivotTable56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R11:AR19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8">
    <i>
      <x v="1"/>
    </i>
    <i>
      <x v="10"/>
    </i>
    <i>
      <x v="15"/>
    </i>
    <i>
      <x v="16"/>
    </i>
    <i>
      <x v="29"/>
    </i>
    <i>
      <x v="30"/>
    </i>
    <i>
      <x v="39"/>
    </i>
    <i>
      <x v="40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30A2A-660C-4EC0-A879-854B290D64FB}" name="PivotTable50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L11:AL16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h="1" x="2"/>
        <item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5">
    <i>
      <x v="9"/>
    </i>
    <i>
      <x v="12"/>
    </i>
    <i>
      <x v="13"/>
    </i>
    <i>
      <x v="23"/>
    </i>
    <i>
      <x v="53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706CDA-CAD5-47E2-8C8C-409BF3C2167E}" name="PivotTable15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T11:T21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4"/>
  </rowFields>
  <rowItems count="10">
    <i>
      <x v="69"/>
    </i>
    <i>
      <x v="85"/>
    </i>
    <i>
      <x v="87"/>
    </i>
    <i>
      <x v="88"/>
    </i>
    <i>
      <x v="97"/>
    </i>
    <i>
      <x v="107"/>
    </i>
    <i>
      <x v="108"/>
    </i>
    <i>
      <x v="111"/>
    </i>
    <i>
      <x v="120"/>
    </i>
    <i>
      <x v="129"/>
    </i>
  </rowItems>
  <colItems count="1">
    <i/>
  </colItems>
  <pageFields count="2">
    <pageField fld="0" hier="-1"/>
    <pageField fld="20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245D3B-3EC8-4928-9891-C894EF8FDBD1}" name="PivotTable57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U11:AU22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1">
    <i>
      <x v="5"/>
    </i>
    <i>
      <x v="8"/>
    </i>
    <i>
      <x v="17"/>
    </i>
    <i>
      <x v="18"/>
    </i>
    <i>
      <x v="27"/>
    </i>
    <i>
      <x v="28"/>
    </i>
    <i>
      <x v="35"/>
    </i>
    <i>
      <x v="38"/>
    </i>
    <i>
      <x v="41"/>
    </i>
    <i>
      <x v="64"/>
    </i>
    <i>
      <x v="65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C6FBBA-C55B-4CAD-98B1-5CCD3E9C2EAA}" name="PivotTable64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P11:BP25" firstHeaderRow="1" firstDataRow="1" firstDataCol="1" rowPageCount="2" colPageCount="1"/>
  <pivotFields count="5">
    <pivotField axis="axisPage" multipleItemSelectionAllowed="1" showAll="0">
      <items count="5">
        <item h="1" x="0"/>
        <item h="1" x="2"/>
        <item x="3"/>
        <item h="1" x="1"/>
        <item t="default"/>
      </items>
    </pivotField>
    <pivotField axis="axisPage" multipleItemSelectionAllowed="1" showAll="0">
      <items count="11">
        <item x="1"/>
        <item x="6"/>
        <item x="0"/>
        <item x="3"/>
        <item x="7"/>
        <item x="2"/>
        <item x="8"/>
        <item m="1" x="9"/>
        <item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4"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8963C7-E99A-48C0-AB35-D43C16F5DE5A}" name="PivotTable63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M11:BM25" firstHeaderRow="1" firstDataRow="1" firstDataCol="1" rowPageCount="2" colPageCount="1"/>
  <pivotFields count="5">
    <pivotField axis="axisPage" multipleItemSelectionAllowed="1" showAll="0">
      <items count="5">
        <item h="1" x="0"/>
        <item x="2"/>
        <item h="1" x="3"/>
        <item h="1" x="1"/>
        <item t="default"/>
      </items>
    </pivotField>
    <pivotField axis="axisPage" multipleItemSelectionAllowed="1" showAll="0">
      <items count="11">
        <item x="1"/>
        <item x="6"/>
        <item x="0"/>
        <item x="3"/>
        <item x="7"/>
        <item x="2"/>
        <item x="8"/>
        <item m="1" x="9"/>
        <item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4"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115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578A6C-BC82-4189-91FF-42DDECA6587D}" name="Prosedyrer" displayName="Prosedyrer" ref="C2:G103" totalsRowShown="0">
  <autoFilter ref="C2:G103" xr:uid="{E9578A6C-BC82-4189-91FF-42DDECA6587D}"/>
  <sortState xmlns:xlrd2="http://schemas.microsoft.com/office/spreadsheetml/2017/richdata2" ref="C3:G103">
    <sortCondition ref="F2:F103"/>
  </sortState>
  <tableColumns count="5">
    <tableColumn id="1" xr3:uid="{1E0242C6-9A5E-4E52-81B4-BB01DB02CC3E}" name="Modalitet" dataDxfId="13">
      <calculatedColumnFormula>IF(OR(LEFT(G3,FIND(" ",G3&amp;" ")-1)="NM",
           LEFT(G3,FIND(" ",G3&amp;" ")-1)="PET/CT",
           LEFT(G3,FIND(" ",G3&amp;" ")-1)="PET/MR"),
     LEFT(G3,FIND(" ",G3&amp;" ")-1),
     "NTP")</calculatedColumnFormula>
    </tableColumn>
    <tableColumn id="2" xr3:uid="{DC15CBBE-48DA-479C-A0BF-E07059E07E92}" name="Lokalisasjon" dataDxfId="12">
      <calculatedColumnFormula>IFERROR(CHOOSE(MATCH(MID(F3,2,1),{"A";"R";"S";"B";"F";"G";"J";"K";"P"},0),"Hode","Blod","Helkropp","Endokrine organer","Hjerte og brystvegg","Hjerte og brystvegg","Fordøyelsesorganer og milt","Urinveier og genitalia","Lymfesystem"), "Andre")</calculatedColumnFormula>
    </tableColumn>
    <tableColumn id="5" xr3:uid="{C76119F6-B5E7-432F-9461-EB84A5253D09}" name="Kodeverk"/>
    <tableColumn id="3" xr3:uid="{B9735287-1379-4BBB-9DD2-500699795AF1}" name="Kode"/>
    <tableColumn id="4" xr3:uid="{72185AF1-8D6F-4F9B-AA85-C2FEB3465651}" name="Kodetek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2080A6-DB50-4F80-9259-AD87B797C250}" name="Radiofarmaka" displayName="Radiofarmaka" ref="B2:X136" totalsRowShown="0">
  <autoFilter ref="B2:X136" xr:uid="{FE2080A6-DB50-4F80-9259-AD87B797C250}"/>
  <sortState xmlns:xlrd2="http://schemas.microsoft.com/office/spreadsheetml/2017/richdata2" ref="B3:X135">
    <sortCondition ref="G2:G135"/>
  </sortState>
  <tableColumns count="23">
    <tableColumn id="6" xr3:uid="{95B38758-316C-4FFF-84D8-0EB6C47F1EAA}" name="Bruk"/>
    <tableColumn id="2" xr3:uid="{AA54A90A-58A6-418C-9901-F29451588CA3}" name="Nuklide"/>
    <tableColumn id="8" xr3:uid="{C4C9F437-BACA-4FC1-BCDE-9535D66578EA}" name="Kodeverk"/>
    <tableColumn id="3" xr3:uid="{997A132D-B3B2-4A6F-8596-70F55F48CC42}" name="Kode"/>
    <tableColumn id="4" xr3:uid="{B99E47AB-7280-4018-86E3-5522C1B18614}" name="Kodetekst (NKPK)"/>
    <tableColumn id="10" xr3:uid="{ED576763-7E30-4F6E-9D83-D72CBD8F3B96}" name="Kodetekst (ATC)"/>
    <tableColumn id="5" xr3:uid="{F40DC7B2-A07A-4F28-8BE3-C9F29380E750}" name="ICRP-gruppe"/>
    <tableColumn id="7" xr3:uid="{05F31D94-6615-49E4-95EB-857FAB12A276}" name="Lokalisasjon"/>
    <tableColumn id="9" xr3:uid="{4EE9A15E-E59E-4594-8AE3-9A7CBDA7406F}" name="Andre betegnelser"/>
    <tableColumn id="11" xr3:uid="{EA55BA1C-9C51-4897-BA1C-671E1C436BDF}" name="midlertidig notat"/>
    <tableColumn id="12" xr3:uid="{9FA57F3F-0589-4630-8B91-8FAAA2A5D86F}" name="Brukt 2023?"/>
    <tableColumn id="13" xr3:uid="{BA95C14A-C535-45DD-A605-FADA1523B732}" name="PET" dataDxfId="11">
      <calculatedColumnFormula>IF(ISNUMBER(SEARCH("pet", B3)), "x", "")</calculatedColumnFormula>
    </tableColumn>
    <tableColumn id="14" xr3:uid="{928FACC4-9342-460B-A083-454DFCB94E13}" name="NM" dataDxfId="10">
      <calculatedColumnFormula>IF(ISNUMBER(SEARCH("nm", B3)), "x", "")</calculatedColumnFormula>
    </tableColumn>
    <tableColumn id="15" xr3:uid="{5FEBF296-32B7-4C11-9960-EE424085083B}" name="Terapi" dataDxfId="9">
      <calculatedColumnFormula>IF(ISNUMBER(SEARCH("terapi", B3)), "x", "")</calculatedColumnFormula>
    </tableColumn>
    <tableColumn id="16" xr3:uid="{CB3E407E-AAA0-45E4-93C6-281D6D1D7590}" name="Hode" dataDxfId="8">
      <calculatedColumnFormula>IF(OR(ISNUMBER(SEARCH("hode", $I3)), ISNUMBER(SEARCH("hjerne", $I3)), ISNUMBER(SEARCH("hals", $I3))), "x", "")</calculatedColumnFormula>
    </tableColumn>
    <tableColumn id="17" xr3:uid="{4E238E52-D19B-4918-9B85-6CD5CA6B6187}" name="Endokrine" dataDxfId="7">
      <calculatedColumnFormula>IF(OR(ISNUMBER(SEARCH("endokrin", $I3)), ISNUMBER(SEARCH("nulll", $I3)), ISNUMBER(SEARCH("nulll", $I3))), "x", "")</calculatedColumnFormula>
    </tableColumn>
    <tableColumn id="18" xr3:uid="{9674BC99-B87A-45DC-865A-6CCEDE31B944}" name="Hjertebrystvegg" dataDxfId="6">
      <calculatedColumnFormula>IF(OR(ISNUMBER(SEARCH("hjerte", $I3)), ISNUMBER(SEARCH("brystvegg", $I3)), ISNUMBER(SEARCH("nulll", $I3))), "x", "")</calculatedColumnFormula>
    </tableColumn>
    <tableColumn id="19" xr3:uid="{23ABEC1D-4CD5-4B8A-A831-8625D6FA38A7}" name="Fordøyelsemilt" dataDxfId="5">
      <calculatedColumnFormula>IF(OR(ISNUMBER(SEARCH("fordøyelse", $I3)), ISNUMBER(SEARCH("milt", $I3)), ISNUMBER(SEARCH("nulll", $I3))), "x", "")</calculatedColumnFormula>
    </tableColumn>
    <tableColumn id="20" xr3:uid="{0CCC21EA-A68E-49F9-82AB-962D57901981}" name="Urinveiergenitalia" dataDxfId="4">
      <calculatedColumnFormula>IF(OR(ISNUMBER(SEARCH("urinvei", $I3)), ISNUMBER(SEARCH("genital", $I3)), ISNUMBER(SEARCH("nulll", $I3))), "x", "")</calculatedColumnFormula>
    </tableColumn>
    <tableColumn id="21" xr3:uid="{E3736A50-556F-4499-ACEF-5246D9234445}" name="Lymfesystem" dataDxfId="3">
      <calculatedColumnFormula>IF(OR(ISNUMBER(SEARCH("lymf", $I3)), ISNUMBER(SEARCH("nulll", $I3)), ISNUMBER(SEARCH("nulll", $I3))), "x", "")</calculatedColumnFormula>
    </tableColumn>
    <tableColumn id="22" xr3:uid="{CEAFB206-84E2-4A78-BB20-D3AA9421F892}" name="Blod" dataDxfId="2">
      <calculatedColumnFormula>IF(OR(ISNUMBER(SEARCH("blod", $I3)), ISNUMBER(SEARCH("nulll", $I3)), ISNUMBER(SEARCH("nulll", $I3))), "x", "")</calculatedColumnFormula>
    </tableColumn>
    <tableColumn id="23" xr3:uid="{073E028C-5DC9-4A67-98A8-3114A5A60966}" name="Helkropp" dataDxfId="1">
      <calculatedColumnFormula>IF(OR(ISNUMBER(SEARCH("helkropp", $I3)), ISNUMBER(SEARCH("skalle", $I3)), ISNUMBER(SEARCH("lår", $I3))), "x", "")</calculatedColumnFormula>
    </tableColumn>
    <tableColumn id="24" xr3:uid="{0387B463-DE15-411E-8348-20713BA735F5}" name="Andre" dataDxfId="0">
      <calculatedColumnFormula>IF(OR(ISNUMBER(SEARCH("andre", $I3)), ISNUMBER(SEARCH("nulll", $I3)), ISNUMBER(SEARCH("nulll", $I3))), "x", 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side.dsa.no/ds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inside.dsa.no/ds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inside.dsa.no/ds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A620-63F5-450F-B6D8-AE4AC7813140}">
  <sheetPr codeName="Ark1"/>
  <dimension ref="A1:L100"/>
  <sheetViews>
    <sheetView tabSelected="1" zoomScaleNormal="100" workbookViewId="0">
      <pane ySplit="10" topLeftCell="A11" activePane="bottomLeft" state="frozen"/>
      <selection pane="bottomLeft" activeCell="B5" sqref="B5"/>
    </sheetView>
  </sheetViews>
  <sheetFormatPr baseColWidth="10" defaultColWidth="12.5703125" defaultRowHeight="15.75" x14ac:dyDescent="0.25"/>
  <cols>
    <col min="1" max="1" width="14.7109375" style="34" customWidth="1"/>
    <col min="2" max="2" width="49" style="34" customWidth="1"/>
    <col min="3" max="3" width="11.42578125" style="34" customWidth="1"/>
    <col min="4" max="4" width="42.42578125" style="34" customWidth="1"/>
    <col min="5" max="5" width="10.28515625" style="34" customWidth="1"/>
    <col min="6" max="6" width="30.85546875" style="34" customWidth="1"/>
    <col min="7" max="7" width="18.28515625" style="34" customWidth="1"/>
    <col min="8" max="8" width="19.28515625" style="34" customWidth="1"/>
    <col min="9" max="16384" width="12.5703125" style="34"/>
  </cols>
  <sheetData>
    <row r="1" spans="1:12" ht="13.5" hidden="1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33"/>
      <c r="L1" s="33"/>
    </row>
    <row r="2" spans="1:12" ht="19.5" hidden="1" customHeight="1" x14ac:dyDescent="0.25">
      <c r="A2" s="42"/>
      <c r="B2" s="33"/>
      <c r="C2" s="43"/>
      <c r="D2" s="43"/>
      <c r="E2" s="43"/>
      <c r="F2" s="43"/>
      <c r="G2" s="43"/>
      <c r="H2" s="43"/>
      <c r="I2" s="41"/>
      <c r="J2" s="41"/>
      <c r="K2" s="33"/>
      <c r="L2" s="33"/>
    </row>
    <row r="3" spans="1:12" x14ac:dyDescent="0.25">
      <c r="A3" s="44"/>
      <c r="B3" s="33"/>
      <c r="C3" s="43"/>
      <c r="D3" s="43"/>
      <c r="E3" s="43"/>
      <c r="F3" s="43"/>
      <c r="G3" s="43"/>
      <c r="H3" s="43"/>
      <c r="I3" s="41"/>
      <c r="J3" s="41"/>
      <c r="K3" s="33"/>
      <c r="L3" s="33"/>
    </row>
    <row r="4" spans="1:12" ht="18.75" customHeight="1" thickBot="1" x14ac:dyDescent="0.35">
      <c r="A4" s="45"/>
      <c r="B4" s="46" t="s">
        <v>732</v>
      </c>
      <c r="C4" s="43"/>
      <c r="D4" s="43"/>
      <c r="E4" s="43"/>
      <c r="F4" s="43"/>
      <c r="G4" s="33"/>
      <c r="H4" s="33"/>
      <c r="I4" s="41"/>
      <c r="J4" s="41"/>
      <c r="K4" s="33"/>
      <c r="L4" s="33"/>
    </row>
    <row r="5" spans="1:12" ht="20.100000000000001" customHeight="1" x14ac:dyDescent="0.25">
      <c r="A5" s="47" t="s">
        <v>0</v>
      </c>
      <c r="B5" s="79"/>
      <c r="C5" s="48"/>
      <c r="D5" s="48"/>
      <c r="E5" s="48"/>
      <c r="F5" s="48"/>
      <c r="G5" s="80" t="s">
        <v>733</v>
      </c>
      <c r="H5" s="81"/>
      <c r="I5" s="49"/>
      <c r="J5" s="33"/>
      <c r="K5" s="33"/>
      <c r="L5" s="33"/>
    </row>
    <row r="6" spans="1:12" ht="20.100000000000001" customHeight="1" thickBot="1" x14ac:dyDescent="0.3">
      <c r="A6" s="50" t="s">
        <v>1</v>
      </c>
      <c r="B6" s="9"/>
      <c r="C6" s="48"/>
      <c r="D6" s="48"/>
      <c r="E6" s="48"/>
      <c r="F6" s="48"/>
      <c r="G6" s="82"/>
      <c r="H6" s="83"/>
      <c r="I6" s="33"/>
      <c r="J6" s="33"/>
      <c r="K6" s="33"/>
      <c r="L6" s="33"/>
    </row>
    <row r="7" spans="1:12" ht="20.100000000000001" customHeight="1" x14ac:dyDescent="0.3">
      <c r="A7" s="50" t="s">
        <v>2</v>
      </c>
      <c r="B7" s="9"/>
      <c r="C7" s="42"/>
      <c r="D7" s="42"/>
      <c r="E7" s="42"/>
      <c r="F7" s="51"/>
      <c r="G7" s="84" t="s">
        <v>746</v>
      </c>
      <c r="H7" s="84"/>
      <c r="I7" s="33"/>
      <c r="J7" s="33"/>
      <c r="K7" s="33"/>
      <c r="L7" s="33"/>
    </row>
    <row r="8" spans="1:12" ht="20.100000000000001" customHeight="1" thickBot="1" x14ac:dyDescent="0.3">
      <c r="A8" s="52" t="s">
        <v>747</v>
      </c>
      <c r="B8" s="10"/>
      <c r="C8" s="33"/>
      <c r="D8" s="90" t="s">
        <v>729</v>
      </c>
      <c r="E8" s="90"/>
      <c r="F8" s="90"/>
      <c r="G8" s="85"/>
      <c r="H8" s="85"/>
      <c r="I8" s="33"/>
      <c r="J8" s="33"/>
      <c r="K8" s="33"/>
      <c r="L8" s="33"/>
    </row>
    <row r="9" spans="1:12" ht="8.25" customHeight="1" thickBot="1" x14ac:dyDescent="0.3">
      <c r="A9" s="40"/>
      <c r="B9" s="42"/>
      <c r="C9" s="53"/>
      <c r="D9" s="91"/>
      <c r="E9" s="91"/>
      <c r="F9" s="91"/>
      <c r="G9" s="42"/>
      <c r="H9" s="42"/>
      <c r="I9" s="33"/>
      <c r="J9" s="33"/>
      <c r="K9" s="33"/>
      <c r="L9" s="33"/>
    </row>
    <row r="10" spans="1:12" ht="28.5" customHeight="1" x14ac:dyDescent="0.25">
      <c r="A10" s="54" t="s">
        <v>3</v>
      </c>
      <c r="B10" s="55" t="s">
        <v>727</v>
      </c>
      <c r="C10" s="56" t="s">
        <v>4</v>
      </c>
      <c r="D10" s="57" t="s">
        <v>5</v>
      </c>
      <c r="E10" s="58" t="s">
        <v>726</v>
      </c>
      <c r="F10" s="59" t="s">
        <v>6</v>
      </c>
      <c r="G10" s="60" t="s">
        <v>7</v>
      </c>
      <c r="H10" s="61" t="s">
        <v>8</v>
      </c>
      <c r="I10" s="33"/>
      <c r="J10" s="33"/>
      <c r="K10" s="33"/>
      <c r="L10" s="33"/>
    </row>
    <row r="11" spans="1:12" x14ac:dyDescent="0.25">
      <c r="A11" s="86" t="s">
        <v>9</v>
      </c>
      <c r="B11" s="11"/>
      <c r="C11" s="35" t="str">
        <f>IFERROR(INDEX(Prosedyrer[Kode], MATCH(B11, Prosedyrer[Kodetekst], 0)), "")</f>
        <v/>
      </c>
      <c r="D11" s="15"/>
      <c r="E11" s="35" t="str">
        <f>IFERROR(INDEX(Radiofarmaka[Kode], MATCH(D11, Radiofarmaka[Kodetekst (NKPK)], 0)), "")</f>
        <v/>
      </c>
      <c r="F11" s="16"/>
      <c r="G11" s="17"/>
      <c r="H11" s="18"/>
      <c r="I11" s="33"/>
      <c r="J11" s="33"/>
      <c r="K11" s="33"/>
      <c r="L11" s="33"/>
    </row>
    <row r="12" spans="1:12" x14ac:dyDescent="0.25">
      <c r="A12" s="87"/>
      <c r="B12" s="12"/>
      <c r="C12" s="35" t="str">
        <f>IFERROR(INDEX(Prosedyrer[Kode], MATCH(B12, Prosedyrer[Kodetekst], 0)), "")</f>
        <v/>
      </c>
      <c r="D12" s="13"/>
      <c r="E12" s="35" t="str">
        <f>IFERROR(INDEX(Radiofarmaka[Kode], MATCH(D12, Radiofarmaka[Kodetekst (NKPK)], 0)), "")</f>
        <v/>
      </c>
      <c r="F12" s="19"/>
      <c r="G12" s="20"/>
      <c r="H12" s="21"/>
      <c r="I12" s="33"/>
      <c r="J12" s="33"/>
      <c r="K12" s="33"/>
      <c r="L12" s="33"/>
    </row>
    <row r="13" spans="1:12" x14ac:dyDescent="0.25">
      <c r="A13" s="87"/>
      <c r="B13" s="12"/>
      <c r="C13" s="35" t="str">
        <f>IFERROR(INDEX(Prosedyrer[Kode], MATCH(B13, Prosedyrer[Kodetekst], 0)), "")</f>
        <v/>
      </c>
      <c r="D13" s="19"/>
      <c r="E13" s="35" t="str">
        <f>IFERROR(INDEX(Radiofarmaka[Kode], MATCH(D13, Radiofarmaka[Kodetekst (NKPK)], 0)), "")</f>
        <v/>
      </c>
      <c r="F13" s="19"/>
      <c r="G13" s="20"/>
      <c r="H13" s="21"/>
      <c r="I13" s="33"/>
      <c r="J13" s="33"/>
      <c r="K13" s="33"/>
      <c r="L13" s="33"/>
    </row>
    <row r="14" spans="1:12" x14ac:dyDescent="0.25">
      <c r="A14" s="87"/>
      <c r="B14" s="12"/>
      <c r="C14" s="35" t="str">
        <f>IFERROR(INDEX(Prosedyrer[Kode], MATCH(B14, Prosedyrer[Kodetekst], 0)), "")</f>
        <v/>
      </c>
      <c r="D14" s="19"/>
      <c r="E14" s="35" t="str">
        <f>IFERROR(INDEX(Radiofarmaka[Kode], MATCH(D14, Radiofarmaka[Kodetekst (NKPK)], 0)), "")</f>
        <v/>
      </c>
      <c r="F14" s="19"/>
      <c r="G14" s="20"/>
      <c r="H14" s="21"/>
      <c r="I14" s="33"/>
      <c r="J14" s="33"/>
      <c r="K14" s="33"/>
      <c r="L14" s="33"/>
    </row>
    <row r="15" spans="1:12" x14ac:dyDescent="0.25">
      <c r="A15" s="87"/>
      <c r="B15" s="12"/>
      <c r="C15" s="35" t="str">
        <f>IFERROR(INDEX(Prosedyrer[Kode], MATCH(B15, Prosedyrer[Kodetekst], 0)), "")</f>
        <v/>
      </c>
      <c r="D15" s="19"/>
      <c r="E15" s="35" t="str">
        <f>IFERROR(INDEX(Radiofarmaka[Kode], MATCH(D15, Radiofarmaka[Kodetekst (NKPK)], 0)), "")</f>
        <v/>
      </c>
      <c r="F15" s="19"/>
      <c r="G15" s="20"/>
      <c r="H15" s="21"/>
      <c r="I15" s="33"/>
      <c r="J15" s="33"/>
      <c r="K15" s="33"/>
      <c r="L15" s="33"/>
    </row>
    <row r="16" spans="1:12" x14ac:dyDescent="0.25">
      <c r="A16" s="87"/>
      <c r="B16" s="12"/>
      <c r="C16" s="35" t="str">
        <f>IFERROR(INDEX(Prosedyrer[Kode], MATCH(B16, Prosedyrer[Kodetekst], 0)), "")</f>
        <v/>
      </c>
      <c r="D16" s="19"/>
      <c r="E16" s="35" t="str">
        <f>IFERROR(INDEX(Radiofarmaka[Kode], MATCH(D16, Radiofarmaka[Kodetekst (NKPK)], 0)), "")</f>
        <v/>
      </c>
      <c r="F16" s="19"/>
      <c r="G16" s="20"/>
      <c r="H16" s="21"/>
      <c r="I16" s="33"/>
      <c r="J16" s="33"/>
      <c r="K16" s="33"/>
      <c r="L16" s="33"/>
    </row>
    <row r="17" spans="1:12" x14ac:dyDescent="0.25">
      <c r="A17" s="87"/>
      <c r="B17" s="12"/>
      <c r="C17" s="35" t="str">
        <f>IFERROR(INDEX(Prosedyrer[Kode], MATCH(B17, Prosedyrer[Kodetekst], 0)), "")</f>
        <v/>
      </c>
      <c r="D17" s="19"/>
      <c r="E17" s="35" t="str">
        <f>IFERROR(INDEX(Radiofarmaka[Kode], MATCH(D17, Radiofarmaka[Kodetekst (NKPK)], 0)), "")</f>
        <v/>
      </c>
      <c r="F17" s="19"/>
      <c r="G17" s="20"/>
      <c r="H17" s="21"/>
      <c r="I17" s="33"/>
      <c r="J17" s="33"/>
      <c r="K17" s="33"/>
      <c r="L17" s="33"/>
    </row>
    <row r="18" spans="1:12" x14ac:dyDescent="0.25">
      <c r="A18" s="88"/>
      <c r="B18" s="27"/>
      <c r="C18" s="35" t="str">
        <f>IFERROR(INDEX(Prosedyrer[Kode], MATCH(B18, Prosedyrer[Kodetekst], 0)), "")</f>
        <v/>
      </c>
      <c r="D18" s="28"/>
      <c r="E18" s="36" t="str">
        <f>IFERROR(INDEX(Radiofarmaka[Kode], MATCH(D18, Radiofarmaka[Kodetekst (NKPK)], 0)), "")</f>
        <v/>
      </c>
      <c r="F18" s="28"/>
      <c r="G18" s="29"/>
      <c r="H18" s="30"/>
      <c r="I18" s="33"/>
      <c r="J18" s="33"/>
      <c r="K18" s="33"/>
      <c r="L18" s="33"/>
    </row>
    <row r="19" spans="1:12" x14ac:dyDescent="0.25">
      <c r="A19" s="86" t="s">
        <v>10</v>
      </c>
      <c r="B19" s="20"/>
      <c r="C19" s="39" t="str">
        <f>IFERROR(INDEX(Prosedyrer[Kode], MATCH(B19, Prosedyrer[Kodetekst], 0)), "")</f>
        <v/>
      </c>
      <c r="D19" s="20"/>
      <c r="E19" s="35" t="str">
        <f>IFERROR(INDEX(Radiofarmaka[Kode], MATCH(D19, Radiofarmaka[Kodetekst (NKPK)], 0)), "")</f>
        <v/>
      </c>
      <c r="F19" s="12"/>
      <c r="G19" s="15"/>
      <c r="H19" s="21"/>
      <c r="I19" s="33"/>
      <c r="J19" s="33"/>
      <c r="K19" s="33"/>
      <c r="L19" s="33"/>
    </row>
    <row r="20" spans="1:12" x14ac:dyDescent="0.25">
      <c r="A20" s="87"/>
      <c r="B20" s="20"/>
      <c r="C20" s="35" t="str">
        <f>IFERROR(INDEX(Prosedyrer[Kode], MATCH(B20, Prosedyrer[Kodetekst], 0)), "")</f>
        <v/>
      </c>
      <c r="D20" s="20"/>
      <c r="E20" s="35" t="str">
        <f>IFERROR(INDEX(Radiofarmaka[Kode], MATCH(D20, Radiofarmaka[Kodetekst (NKPK)], 0)), "")</f>
        <v/>
      </c>
      <c r="F20" s="12"/>
      <c r="G20" s="13"/>
      <c r="H20" s="21"/>
      <c r="I20" s="33"/>
      <c r="J20" s="33"/>
      <c r="K20" s="33"/>
      <c r="L20" s="33"/>
    </row>
    <row r="21" spans="1:12" x14ac:dyDescent="0.25">
      <c r="A21" s="87"/>
      <c r="B21" s="20"/>
      <c r="C21" s="35" t="str">
        <f>IFERROR(INDEX(Prosedyrer[Kode], MATCH(B21, Prosedyrer[Kodetekst], 0)), "")</f>
        <v/>
      </c>
      <c r="D21" s="20"/>
      <c r="E21" s="35" t="str">
        <f>IFERROR(INDEX(Radiofarmaka[Kode], MATCH(D21, Radiofarmaka[Kodetekst (NKPK)], 0)), "")</f>
        <v/>
      </c>
      <c r="F21" s="12"/>
      <c r="G21" s="13"/>
      <c r="H21" s="21"/>
      <c r="I21" s="33"/>
      <c r="J21" s="33"/>
      <c r="K21" s="33"/>
      <c r="L21" s="33"/>
    </row>
    <row r="22" spans="1:12" x14ac:dyDescent="0.25">
      <c r="A22" s="87"/>
      <c r="B22" s="20"/>
      <c r="C22" s="35" t="str">
        <f>IFERROR(INDEX(Prosedyrer[Kode], MATCH(B22, Prosedyrer[Kodetekst], 0)), "")</f>
        <v/>
      </c>
      <c r="D22" s="20"/>
      <c r="E22" s="35" t="str">
        <f>IFERROR(INDEX(Radiofarmaka[Kode], MATCH(D22, Radiofarmaka[Kodetekst (NKPK)], 0)), "")</f>
        <v/>
      </c>
      <c r="F22" s="12"/>
      <c r="G22" s="13"/>
      <c r="H22" s="21"/>
      <c r="I22" s="33"/>
      <c r="J22" s="33"/>
      <c r="K22" s="33"/>
      <c r="L22" s="33"/>
    </row>
    <row r="23" spans="1:12" x14ac:dyDescent="0.25">
      <c r="A23" s="87"/>
      <c r="B23" s="20"/>
      <c r="C23" s="35" t="str">
        <f>IFERROR(INDEX(Prosedyrer[Kode], MATCH(B23, Prosedyrer[Kodetekst], 0)), "")</f>
        <v/>
      </c>
      <c r="D23" s="20"/>
      <c r="E23" s="35" t="str">
        <f>IFERROR(INDEX(Radiofarmaka[Kode], MATCH(D23, Radiofarmaka[Kodetekst (NKPK)], 0)), "")</f>
        <v/>
      </c>
      <c r="F23" s="12"/>
      <c r="G23" s="13"/>
      <c r="H23" s="21"/>
      <c r="I23" s="33"/>
      <c r="J23" s="33"/>
      <c r="K23" s="33"/>
      <c r="L23" s="33"/>
    </row>
    <row r="24" spans="1:12" x14ac:dyDescent="0.25">
      <c r="A24" s="87"/>
      <c r="B24" s="20"/>
      <c r="C24" s="35" t="str">
        <f>IFERROR(INDEX(Prosedyrer[Kode], MATCH(B24, Prosedyrer[Kodetekst], 0)), "")</f>
        <v/>
      </c>
      <c r="D24" s="20"/>
      <c r="E24" s="35" t="str">
        <f>IFERROR(INDEX(Radiofarmaka[Kode], MATCH(D24, Radiofarmaka[Kodetekst (NKPK)], 0)), "")</f>
        <v/>
      </c>
      <c r="F24" s="12"/>
      <c r="G24" s="13"/>
      <c r="H24" s="21"/>
      <c r="I24" s="33"/>
      <c r="J24" s="33"/>
      <c r="K24" s="33"/>
      <c r="L24" s="33"/>
    </row>
    <row r="25" spans="1:12" x14ac:dyDescent="0.25">
      <c r="A25" s="87"/>
      <c r="B25" s="20"/>
      <c r="C25" s="35" t="str">
        <f>IFERROR(INDEX(Prosedyrer[Kode], MATCH(B25, Prosedyrer[Kodetekst], 0)), "")</f>
        <v/>
      </c>
      <c r="D25" s="20"/>
      <c r="E25" s="35" t="str">
        <f>IFERROR(INDEX(Radiofarmaka[Kode], MATCH(D25, Radiofarmaka[Kodetekst (NKPK)], 0)), "")</f>
        <v/>
      </c>
      <c r="F25" s="12"/>
      <c r="G25" s="13"/>
      <c r="H25" s="21"/>
      <c r="I25" s="33"/>
      <c r="J25" s="33"/>
      <c r="K25" s="33"/>
      <c r="L25" s="33"/>
    </row>
    <row r="26" spans="1:12" x14ac:dyDescent="0.25">
      <c r="A26" s="88"/>
      <c r="B26" s="20"/>
      <c r="C26" s="36" t="str">
        <f>IFERROR(INDEX(Prosedyrer[Kode], MATCH(B26, Prosedyrer[Kodetekst], 0)), "")</f>
        <v/>
      </c>
      <c r="D26" s="20"/>
      <c r="E26" s="36" t="str">
        <f>IFERROR(INDEX(Radiofarmaka[Kode], MATCH(D26, Radiofarmaka[Kodetekst (NKPK)], 0)), "")</f>
        <v/>
      </c>
      <c r="F26" s="12"/>
      <c r="G26" s="25"/>
      <c r="H26" s="21"/>
      <c r="I26" s="33"/>
      <c r="J26" s="33"/>
      <c r="K26" s="33"/>
      <c r="L26" s="33"/>
    </row>
    <row r="27" spans="1:12" x14ac:dyDescent="0.25">
      <c r="A27" s="86" t="s">
        <v>11</v>
      </c>
      <c r="B27" s="11"/>
      <c r="C27" s="35" t="str">
        <f>IFERROR(INDEX(Prosedyrer[Kode], MATCH(B27, Prosedyrer[Kodetekst], 0)), "")</f>
        <v/>
      </c>
      <c r="D27" s="17"/>
      <c r="E27" s="35" t="str">
        <f>IFERROR(INDEX(Radiofarmaka[Kode], MATCH(D27, Radiofarmaka[Kodetekst (NKPK)], 0)), "")</f>
        <v/>
      </c>
      <c r="F27" s="11"/>
      <c r="G27" s="15"/>
      <c r="H27" s="18"/>
      <c r="I27" s="33"/>
      <c r="J27" s="33"/>
      <c r="K27" s="33"/>
      <c r="L27" s="33"/>
    </row>
    <row r="28" spans="1:12" x14ac:dyDescent="0.25">
      <c r="A28" s="87"/>
      <c r="B28" s="12"/>
      <c r="C28" s="35" t="str">
        <f>IFERROR(INDEX(Prosedyrer[Kode], MATCH(B28, Prosedyrer[Kodetekst], 0)), "")</f>
        <v/>
      </c>
      <c r="D28" s="20"/>
      <c r="E28" s="35" t="str">
        <f>IFERROR(INDEX(Radiofarmaka[Kode], MATCH(D28, Radiofarmaka[Kodetekst (NKPK)], 0)), "")</f>
        <v/>
      </c>
      <c r="F28" s="12"/>
      <c r="G28" s="13"/>
      <c r="H28" s="21"/>
      <c r="I28" s="33"/>
      <c r="J28" s="33"/>
      <c r="K28" s="33"/>
      <c r="L28" s="33"/>
    </row>
    <row r="29" spans="1:12" x14ac:dyDescent="0.25">
      <c r="A29" s="87"/>
      <c r="B29" s="12"/>
      <c r="C29" s="35" t="str">
        <f>IFERROR(INDEX(Prosedyrer[Kode], MATCH(B29, Prosedyrer[Kodetekst], 0)), "")</f>
        <v/>
      </c>
      <c r="D29" s="20"/>
      <c r="E29" s="35" t="str">
        <f>IFERROR(INDEX(Radiofarmaka[Kode], MATCH(D29, Radiofarmaka[Kodetekst (NKPK)], 0)), "")</f>
        <v/>
      </c>
      <c r="F29" s="12"/>
      <c r="G29" s="13"/>
      <c r="H29" s="21"/>
      <c r="I29" s="33"/>
      <c r="J29" s="33"/>
      <c r="K29" s="33"/>
      <c r="L29" s="33"/>
    </row>
    <row r="30" spans="1:12" x14ac:dyDescent="0.25">
      <c r="A30" s="87"/>
      <c r="B30" s="12"/>
      <c r="C30" s="35" t="str">
        <f>IFERROR(INDEX(Prosedyrer[Kode], MATCH(B30, Prosedyrer[Kodetekst], 0)), "")</f>
        <v/>
      </c>
      <c r="D30" s="20"/>
      <c r="E30" s="35" t="str">
        <f>IFERROR(INDEX(Radiofarmaka[Kode], MATCH(D30, Radiofarmaka[Kodetekst (NKPK)], 0)), "")</f>
        <v/>
      </c>
      <c r="F30" s="12"/>
      <c r="G30" s="13"/>
      <c r="H30" s="21"/>
      <c r="I30" s="33"/>
      <c r="J30" s="33"/>
      <c r="K30" s="33"/>
      <c r="L30" s="33"/>
    </row>
    <row r="31" spans="1:12" x14ac:dyDescent="0.25">
      <c r="A31" s="87"/>
      <c r="B31" s="12"/>
      <c r="C31" s="35" t="str">
        <f>IFERROR(INDEX(Prosedyrer[Kode], MATCH(B31, Prosedyrer[Kodetekst], 0)), "")</f>
        <v/>
      </c>
      <c r="D31" s="20"/>
      <c r="E31" s="35" t="str">
        <f>IFERROR(INDEX(Radiofarmaka[Kode], MATCH(D31, Radiofarmaka[Kodetekst (NKPK)], 0)), "")</f>
        <v/>
      </c>
      <c r="F31" s="12"/>
      <c r="G31" s="13"/>
      <c r="H31" s="21"/>
      <c r="I31" s="33"/>
      <c r="J31" s="33"/>
      <c r="K31" s="33"/>
      <c r="L31" s="33"/>
    </row>
    <row r="32" spans="1:12" x14ac:dyDescent="0.25">
      <c r="A32" s="87"/>
      <c r="B32" s="12"/>
      <c r="C32" s="35" t="str">
        <f>IFERROR(INDEX(Prosedyrer[Kode], MATCH(B32, Prosedyrer[Kodetekst], 0)), "")</f>
        <v/>
      </c>
      <c r="D32" s="20"/>
      <c r="E32" s="35" t="str">
        <f>IFERROR(INDEX(Radiofarmaka[Kode], MATCH(D32, Radiofarmaka[Kodetekst (NKPK)], 0)), "")</f>
        <v/>
      </c>
      <c r="F32" s="12"/>
      <c r="G32" s="13"/>
      <c r="H32" s="21"/>
      <c r="I32" s="33"/>
      <c r="J32" s="33"/>
      <c r="K32" s="33"/>
      <c r="L32" s="33"/>
    </row>
    <row r="33" spans="1:12" x14ac:dyDescent="0.25">
      <c r="A33" s="87"/>
      <c r="B33" s="12"/>
      <c r="C33" s="35" t="str">
        <f>IFERROR(INDEX(Prosedyrer[Kode], MATCH(B33, Prosedyrer[Kodetekst], 0)), "")</f>
        <v/>
      </c>
      <c r="D33" s="20"/>
      <c r="E33" s="35" t="str">
        <f>IFERROR(INDEX(Radiofarmaka[Kode], MATCH(D33, Radiofarmaka[Kodetekst (NKPK)], 0)), "")</f>
        <v/>
      </c>
      <c r="F33" s="12"/>
      <c r="G33" s="13"/>
      <c r="H33" s="21"/>
      <c r="I33" s="33"/>
      <c r="J33" s="33"/>
      <c r="K33" s="33"/>
      <c r="L33" s="33"/>
    </row>
    <row r="34" spans="1:12" x14ac:dyDescent="0.25">
      <c r="A34" s="88"/>
      <c r="B34" s="27"/>
      <c r="C34" s="36" t="str">
        <f>IFERROR(INDEX(Prosedyrer[Kode], MATCH(B34, Prosedyrer[Kodetekst], 0)), "")</f>
        <v/>
      </c>
      <c r="D34" s="29"/>
      <c r="E34" s="35" t="str">
        <f>IFERROR(INDEX(Radiofarmaka[Kode], MATCH(D34, Radiofarmaka[Kodetekst (NKPK)], 0)), "")</f>
        <v/>
      </c>
      <c r="F34" s="27"/>
      <c r="G34" s="25"/>
      <c r="H34" s="30"/>
      <c r="I34" s="33"/>
      <c r="J34" s="33"/>
      <c r="K34" s="33"/>
      <c r="L34" s="33"/>
    </row>
    <row r="35" spans="1:12" x14ac:dyDescent="0.25">
      <c r="A35" s="86" t="s">
        <v>13</v>
      </c>
      <c r="B35" s="20"/>
      <c r="C35" s="35" t="str">
        <f>IFERROR(INDEX(Prosedyrer[Kode], MATCH(B35, Prosedyrer[Kodetekst], 0)), "")</f>
        <v/>
      </c>
      <c r="D35" s="20"/>
      <c r="E35" s="39" t="str">
        <f>IFERROR(INDEX(Radiofarmaka[Kode], MATCH(D35, Radiofarmaka[Kodetekst (NKPK)], 0)), "")</f>
        <v/>
      </c>
      <c r="F35" s="12"/>
      <c r="G35" s="15"/>
      <c r="H35" s="21"/>
      <c r="I35" s="33"/>
      <c r="J35" s="33"/>
      <c r="K35" s="33"/>
      <c r="L35" s="33"/>
    </row>
    <row r="36" spans="1:12" x14ac:dyDescent="0.25">
      <c r="A36" s="87"/>
      <c r="B36" s="20"/>
      <c r="C36" s="35" t="str">
        <f>IFERROR(INDEX(Prosedyrer[Kode], MATCH(B36, Prosedyrer[Kodetekst], 0)), "")</f>
        <v/>
      </c>
      <c r="D36" s="20"/>
      <c r="E36" s="35" t="str">
        <f>IFERROR(INDEX(Radiofarmaka[Kode], MATCH(D36, Radiofarmaka[Kodetekst (NKPK)], 0)), "")</f>
        <v/>
      </c>
      <c r="F36" s="12"/>
      <c r="G36" s="13"/>
      <c r="H36" s="21"/>
      <c r="I36" s="33"/>
      <c r="J36" s="33"/>
      <c r="K36" s="33"/>
      <c r="L36" s="33"/>
    </row>
    <row r="37" spans="1:12" x14ac:dyDescent="0.25">
      <c r="A37" s="87"/>
      <c r="B37" s="20"/>
      <c r="C37" s="35" t="str">
        <f>IFERROR(INDEX(Prosedyrer[Kode], MATCH(B37, Prosedyrer[Kodetekst], 0)), "")</f>
        <v/>
      </c>
      <c r="D37" s="20"/>
      <c r="E37" s="35" t="str">
        <f>IFERROR(INDEX(Radiofarmaka[Kode], MATCH(D37, Radiofarmaka[Kodetekst (NKPK)], 0)), "")</f>
        <v/>
      </c>
      <c r="F37" s="12"/>
      <c r="G37" s="13"/>
      <c r="H37" s="21"/>
      <c r="I37" s="33"/>
      <c r="J37" s="33"/>
      <c r="K37" s="33"/>
      <c r="L37" s="33"/>
    </row>
    <row r="38" spans="1:12" x14ac:dyDescent="0.25">
      <c r="A38" s="87"/>
      <c r="B38" s="20"/>
      <c r="C38" s="35" t="str">
        <f>IFERROR(INDEX(Prosedyrer[Kode], MATCH(B38, Prosedyrer[Kodetekst], 0)), "")</f>
        <v/>
      </c>
      <c r="D38" s="20"/>
      <c r="E38" s="35" t="str">
        <f>IFERROR(INDEX(Radiofarmaka[Kode], MATCH(D38, Radiofarmaka[Kodetekst (NKPK)], 0)), "")</f>
        <v/>
      </c>
      <c r="F38" s="12"/>
      <c r="G38" s="13"/>
      <c r="H38" s="21"/>
      <c r="I38" s="33"/>
      <c r="J38" s="33"/>
      <c r="K38" s="33"/>
      <c r="L38" s="33"/>
    </row>
    <row r="39" spans="1:12" x14ac:dyDescent="0.25">
      <c r="A39" s="87"/>
      <c r="B39" s="20"/>
      <c r="C39" s="35" t="str">
        <f>IFERROR(INDEX(Prosedyrer[Kode], MATCH(B39, Prosedyrer[Kodetekst], 0)), "")</f>
        <v/>
      </c>
      <c r="D39" s="20"/>
      <c r="E39" s="35" t="str">
        <f>IFERROR(INDEX(Radiofarmaka[Kode], MATCH(D39, Radiofarmaka[Kodetekst (NKPK)], 0)), "")</f>
        <v/>
      </c>
      <c r="F39" s="12"/>
      <c r="G39" s="13"/>
      <c r="H39" s="21"/>
      <c r="I39" s="33"/>
      <c r="J39" s="33"/>
      <c r="K39" s="33"/>
      <c r="L39" s="33"/>
    </row>
    <row r="40" spans="1:12" x14ac:dyDescent="0.25">
      <c r="A40" s="87"/>
      <c r="B40" s="20"/>
      <c r="C40" s="35" t="str">
        <f>IFERROR(INDEX(Prosedyrer[Kode], MATCH(B40, Prosedyrer[Kodetekst], 0)), "")</f>
        <v/>
      </c>
      <c r="D40" s="20"/>
      <c r="E40" s="35" t="str">
        <f>IFERROR(INDEX(Radiofarmaka[Kode], MATCH(D40, Radiofarmaka[Kodetekst (NKPK)], 0)), "")</f>
        <v/>
      </c>
      <c r="F40" s="12"/>
      <c r="G40" s="13"/>
      <c r="H40" s="21"/>
      <c r="I40" s="33"/>
      <c r="J40" s="33"/>
      <c r="K40" s="33"/>
      <c r="L40" s="33"/>
    </row>
    <row r="41" spans="1:12" x14ac:dyDescent="0.25">
      <c r="A41" s="87"/>
      <c r="B41" s="20"/>
      <c r="C41" s="35" t="str">
        <f>IFERROR(INDEX(Prosedyrer[Kode], MATCH(B41, Prosedyrer[Kodetekst], 0)), "")</f>
        <v/>
      </c>
      <c r="D41" s="20"/>
      <c r="E41" s="35" t="str">
        <f>IFERROR(INDEX(Radiofarmaka[Kode], MATCH(D41, Radiofarmaka[Kodetekst (NKPK)], 0)), "")</f>
        <v/>
      </c>
      <c r="F41" s="12"/>
      <c r="G41" s="13"/>
      <c r="H41" s="21"/>
      <c r="I41" s="33"/>
      <c r="J41" s="33"/>
      <c r="K41" s="33"/>
      <c r="L41" s="33"/>
    </row>
    <row r="42" spans="1:12" x14ac:dyDescent="0.25">
      <c r="A42" s="87"/>
      <c r="B42" s="20"/>
      <c r="C42" s="35" t="str">
        <f>IFERROR(INDEX(Prosedyrer[Kode], MATCH(B42, Prosedyrer[Kodetekst], 0)), "")</f>
        <v/>
      </c>
      <c r="D42" s="20"/>
      <c r="E42" s="35" t="str">
        <f>IFERROR(INDEX(Radiofarmaka[Kode], MATCH(D42, Radiofarmaka[Kodetekst (NKPK)], 0)), "")</f>
        <v/>
      </c>
      <c r="F42" s="12"/>
      <c r="G42" s="13"/>
      <c r="H42" s="21"/>
      <c r="I42" s="33"/>
      <c r="J42" s="33"/>
      <c r="K42" s="33"/>
      <c r="L42" s="33"/>
    </row>
    <row r="43" spans="1:12" x14ac:dyDescent="0.25">
      <c r="A43" s="87"/>
      <c r="B43" s="20"/>
      <c r="C43" s="35" t="str">
        <f>IFERROR(INDEX(Prosedyrer[Kode], MATCH(B43, Prosedyrer[Kodetekst], 0)), "")</f>
        <v/>
      </c>
      <c r="D43" s="20"/>
      <c r="E43" s="35" t="str">
        <f>IFERROR(INDEX(Radiofarmaka[Kode], MATCH(D43, Radiofarmaka[Kodetekst (NKPK)], 0)), "")</f>
        <v/>
      </c>
      <c r="F43" s="12"/>
      <c r="G43" s="13"/>
      <c r="H43" s="21"/>
      <c r="I43" s="33"/>
      <c r="J43" s="33"/>
      <c r="K43" s="33"/>
      <c r="L43" s="33"/>
    </row>
    <row r="44" spans="1:12" x14ac:dyDescent="0.25">
      <c r="A44" s="87"/>
      <c r="B44" s="20"/>
      <c r="C44" s="35" t="str">
        <f>IFERROR(INDEX(Prosedyrer[Kode], MATCH(B44, Prosedyrer[Kodetekst], 0)), "")</f>
        <v/>
      </c>
      <c r="D44" s="20"/>
      <c r="E44" s="35" t="str">
        <f>IFERROR(INDEX(Radiofarmaka[Kode], MATCH(D44, Radiofarmaka[Kodetekst (NKPK)], 0)), "")</f>
        <v/>
      </c>
      <c r="F44" s="12"/>
      <c r="G44" s="13"/>
      <c r="H44" s="21"/>
      <c r="I44" s="33"/>
      <c r="J44" s="33"/>
      <c r="K44" s="33"/>
      <c r="L44" s="33"/>
    </row>
    <row r="45" spans="1:12" x14ac:dyDescent="0.25">
      <c r="A45" s="88"/>
      <c r="B45" s="20"/>
      <c r="C45" s="36" t="str">
        <f>IFERROR(INDEX(Prosedyrer[Kode], MATCH(B45, Prosedyrer[Kodetekst], 0)), "")</f>
        <v/>
      </c>
      <c r="D45" s="20"/>
      <c r="E45" s="35" t="str">
        <f>IFERROR(INDEX(Radiofarmaka[Kode], MATCH(D45, Radiofarmaka[Kodetekst (NKPK)], 0)), "")</f>
        <v/>
      </c>
      <c r="F45" s="12"/>
      <c r="G45" s="25"/>
      <c r="H45" s="21"/>
      <c r="I45" s="33"/>
      <c r="J45" s="33"/>
      <c r="K45" s="33"/>
      <c r="L45" s="33"/>
    </row>
    <row r="46" spans="1:12" x14ac:dyDescent="0.25">
      <c r="A46" s="86" t="s">
        <v>14</v>
      </c>
      <c r="B46" s="11"/>
      <c r="C46" s="35" t="str">
        <f>IFERROR(INDEX(Prosedyrer[Kode], MATCH(B46, Prosedyrer[Kodetekst], 0)), "")</f>
        <v/>
      </c>
      <c r="D46" s="17"/>
      <c r="E46" s="39" t="str">
        <f>IFERROR(INDEX(Radiofarmaka[Kode], MATCH(D46, Radiofarmaka[Kodetekst (NKPK)], 0)), "")</f>
        <v/>
      </c>
      <c r="F46" s="15"/>
      <c r="G46" s="17"/>
      <c r="H46" s="18"/>
      <c r="I46" s="33"/>
      <c r="J46" s="33"/>
      <c r="K46" s="33"/>
      <c r="L46" s="33"/>
    </row>
    <row r="47" spans="1:12" x14ac:dyDescent="0.25">
      <c r="A47" s="87"/>
      <c r="B47" s="12"/>
      <c r="C47" s="35" t="str">
        <f>IFERROR(INDEX(Prosedyrer[Kode], MATCH(B47, Prosedyrer[Kodetekst], 0)), "")</f>
        <v/>
      </c>
      <c r="D47" s="20"/>
      <c r="E47" s="35" t="str">
        <f>IFERROR(INDEX(Radiofarmaka[Kode], MATCH(D47, Radiofarmaka[Kodetekst (NKPK)], 0)), "")</f>
        <v/>
      </c>
      <c r="F47" s="13"/>
      <c r="G47" s="20"/>
      <c r="H47" s="21"/>
      <c r="I47" s="33"/>
      <c r="J47" s="33"/>
      <c r="K47" s="33"/>
      <c r="L47" s="33"/>
    </row>
    <row r="48" spans="1:12" x14ac:dyDescent="0.25">
      <c r="A48" s="87"/>
      <c r="B48" s="12"/>
      <c r="C48" s="35" t="str">
        <f>IFERROR(INDEX(Prosedyrer[Kode], MATCH(B48, Prosedyrer[Kodetekst], 0)), "")</f>
        <v/>
      </c>
      <c r="D48" s="20"/>
      <c r="E48" s="35" t="str">
        <f>IFERROR(INDEX(Radiofarmaka[Kode], MATCH(D48, Radiofarmaka[Kodetekst (NKPK)], 0)), "")</f>
        <v/>
      </c>
      <c r="F48" s="13"/>
      <c r="G48" s="20"/>
      <c r="H48" s="21"/>
      <c r="I48" s="33"/>
      <c r="J48" s="33"/>
      <c r="K48" s="33"/>
      <c r="L48" s="33"/>
    </row>
    <row r="49" spans="1:12" x14ac:dyDescent="0.25">
      <c r="A49" s="87"/>
      <c r="B49" s="12"/>
      <c r="C49" s="35" t="str">
        <f>IFERROR(INDEX(Prosedyrer[Kode], MATCH(B49, Prosedyrer[Kodetekst], 0)), "")</f>
        <v/>
      </c>
      <c r="D49" s="20"/>
      <c r="E49" s="35" t="str">
        <f>IFERROR(INDEX(Radiofarmaka[Kode], MATCH(D49, Radiofarmaka[Kodetekst (NKPK)], 0)), "")</f>
        <v/>
      </c>
      <c r="F49" s="13"/>
      <c r="G49" s="20"/>
      <c r="H49" s="21"/>
      <c r="I49" s="33"/>
      <c r="J49" s="33"/>
      <c r="K49" s="33"/>
      <c r="L49" s="33"/>
    </row>
    <row r="50" spans="1:12" x14ac:dyDescent="0.25">
      <c r="A50" s="87"/>
      <c r="B50" s="12"/>
      <c r="C50" s="35" t="str">
        <f>IFERROR(INDEX(Prosedyrer[Kode], MATCH(B50, Prosedyrer[Kodetekst], 0)), "")</f>
        <v/>
      </c>
      <c r="D50" s="20"/>
      <c r="E50" s="35" t="str">
        <f>IFERROR(INDEX(Radiofarmaka[Kode], MATCH(D50, Radiofarmaka[Kodetekst (NKPK)], 0)), "")</f>
        <v/>
      </c>
      <c r="F50" s="13"/>
      <c r="G50" s="20"/>
      <c r="H50" s="21"/>
      <c r="I50" s="33"/>
      <c r="J50" s="33"/>
      <c r="K50" s="33"/>
      <c r="L50" s="33"/>
    </row>
    <row r="51" spans="1:12" x14ac:dyDescent="0.25">
      <c r="A51" s="87"/>
      <c r="B51" s="12"/>
      <c r="C51" s="35" t="str">
        <f>IFERROR(INDEX(Prosedyrer[Kode], MATCH(B51, Prosedyrer[Kodetekst], 0)), "")</f>
        <v/>
      </c>
      <c r="D51" s="20"/>
      <c r="E51" s="35" t="str">
        <f>IFERROR(INDEX(Radiofarmaka[Kode], MATCH(D51, Radiofarmaka[Kodetekst (NKPK)], 0)), "")</f>
        <v/>
      </c>
      <c r="F51" s="13"/>
      <c r="G51" s="20"/>
      <c r="H51" s="21"/>
      <c r="I51" s="33"/>
      <c r="J51" s="33"/>
      <c r="K51" s="33"/>
      <c r="L51" s="33"/>
    </row>
    <row r="52" spans="1:12" x14ac:dyDescent="0.25">
      <c r="A52" s="87"/>
      <c r="B52" s="12"/>
      <c r="C52" s="35" t="str">
        <f>IFERROR(INDEX(Prosedyrer[Kode], MATCH(B52, Prosedyrer[Kodetekst], 0)), "")</f>
        <v/>
      </c>
      <c r="D52" s="20"/>
      <c r="E52" s="35" t="str">
        <f>IFERROR(INDEX(Radiofarmaka[Kode], MATCH(D52, Radiofarmaka[Kodetekst (NKPK)], 0)), "")</f>
        <v/>
      </c>
      <c r="F52" s="13"/>
      <c r="G52" s="20"/>
      <c r="H52" s="21"/>
      <c r="I52" s="33"/>
      <c r="J52" s="33"/>
      <c r="K52" s="33"/>
      <c r="L52" s="33"/>
    </row>
    <row r="53" spans="1:12" x14ac:dyDescent="0.25">
      <c r="A53" s="87"/>
      <c r="B53" s="12"/>
      <c r="C53" s="35" t="str">
        <f>IFERROR(INDEX(Prosedyrer[Kode], MATCH(B53, Prosedyrer[Kodetekst], 0)), "")</f>
        <v/>
      </c>
      <c r="D53" s="20"/>
      <c r="E53" s="35" t="str">
        <f>IFERROR(INDEX(Radiofarmaka[Kode], MATCH(D53, Radiofarmaka[Kodetekst (NKPK)], 0)), "")</f>
        <v/>
      </c>
      <c r="F53" s="13"/>
      <c r="G53" s="20"/>
      <c r="H53" s="21"/>
      <c r="I53" s="33"/>
      <c r="J53" s="33"/>
      <c r="K53" s="33"/>
      <c r="L53" s="33"/>
    </row>
    <row r="54" spans="1:12" x14ac:dyDescent="0.25">
      <c r="A54" s="88"/>
      <c r="B54" s="27"/>
      <c r="C54" s="36" t="str">
        <f>IFERROR(INDEX(Prosedyrer[Kode], MATCH(B54, Prosedyrer[Kodetekst], 0)), "")</f>
        <v/>
      </c>
      <c r="D54" s="29"/>
      <c r="E54" s="36" t="str">
        <f>IFERROR(INDEX(Radiofarmaka[Kode], MATCH(D54, Radiofarmaka[Kodetekst (NKPK)], 0)), "")</f>
        <v/>
      </c>
      <c r="F54" s="25"/>
      <c r="G54" s="29"/>
      <c r="H54" s="30"/>
      <c r="I54" s="33"/>
      <c r="J54" s="33"/>
      <c r="K54" s="33"/>
      <c r="L54" s="33"/>
    </row>
    <row r="55" spans="1:12" x14ac:dyDescent="0.25">
      <c r="A55" s="86" t="s">
        <v>15</v>
      </c>
      <c r="B55" s="20"/>
      <c r="C55" s="35" t="str">
        <f>IFERROR(INDEX(Prosedyrer[Kode], MATCH(B55, Prosedyrer[Kodetekst], 0)), "")</f>
        <v/>
      </c>
      <c r="D55" s="20"/>
      <c r="E55" s="35" t="str">
        <f>IFERROR(INDEX(Radiofarmaka[Kode], MATCH(D55, Radiofarmaka[Kodetekst (NKPK)], 0)), "")</f>
        <v/>
      </c>
      <c r="F55" s="12"/>
      <c r="G55" s="13"/>
      <c r="H55" s="21"/>
      <c r="I55" s="33"/>
      <c r="J55" s="33"/>
      <c r="K55" s="33"/>
      <c r="L55" s="33"/>
    </row>
    <row r="56" spans="1:12" x14ac:dyDescent="0.25">
      <c r="A56" s="87"/>
      <c r="B56" s="20"/>
      <c r="C56" s="35" t="str">
        <f>IFERROR(INDEX(Prosedyrer[Kode], MATCH(B56, Prosedyrer[Kodetekst], 0)), "")</f>
        <v/>
      </c>
      <c r="D56" s="20"/>
      <c r="E56" s="35" t="str">
        <f>IFERROR(INDEX(Radiofarmaka[Kode], MATCH(D56, Radiofarmaka[Kodetekst (NKPK)], 0)), "")</f>
        <v/>
      </c>
      <c r="F56" s="12"/>
      <c r="G56" s="13"/>
      <c r="H56" s="21"/>
      <c r="I56" s="33"/>
      <c r="J56" s="33"/>
      <c r="K56" s="33"/>
      <c r="L56" s="33"/>
    </row>
    <row r="57" spans="1:12" x14ac:dyDescent="0.25">
      <c r="A57" s="87"/>
      <c r="B57" s="20"/>
      <c r="C57" s="35" t="str">
        <f>IFERROR(INDEX(Prosedyrer[Kode], MATCH(B57, Prosedyrer[Kodetekst], 0)), "")</f>
        <v/>
      </c>
      <c r="D57" s="20"/>
      <c r="E57" s="35" t="str">
        <f>IFERROR(INDEX(Radiofarmaka[Kode], MATCH(D57, Radiofarmaka[Kodetekst (NKPK)], 0)), "")</f>
        <v/>
      </c>
      <c r="F57" s="12"/>
      <c r="G57" s="13"/>
      <c r="H57" s="21"/>
      <c r="I57" s="33"/>
      <c r="J57" s="33"/>
      <c r="K57" s="33"/>
      <c r="L57" s="33"/>
    </row>
    <row r="58" spans="1:12" x14ac:dyDescent="0.25">
      <c r="A58" s="87"/>
      <c r="B58" s="20"/>
      <c r="C58" s="35" t="str">
        <f>IFERROR(INDEX(Prosedyrer[Kode], MATCH(B58, Prosedyrer[Kodetekst], 0)), "")</f>
        <v/>
      </c>
      <c r="D58" s="20"/>
      <c r="E58" s="35" t="str">
        <f>IFERROR(INDEX(Radiofarmaka[Kode], MATCH(D58, Radiofarmaka[Kodetekst (NKPK)], 0)), "")</f>
        <v/>
      </c>
      <c r="F58" s="12"/>
      <c r="G58" s="13"/>
      <c r="H58" s="21"/>
      <c r="I58" s="33"/>
      <c r="J58" s="33"/>
      <c r="K58" s="33"/>
      <c r="L58" s="33"/>
    </row>
    <row r="59" spans="1:12" x14ac:dyDescent="0.25">
      <c r="A59" s="87"/>
      <c r="B59" s="20"/>
      <c r="C59" s="35" t="str">
        <f>IFERROR(INDEX(Prosedyrer[Kode], MATCH(B59, Prosedyrer[Kodetekst], 0)), "")</f>
        <v/>
      </c>
      <c r="D59" s="20"/>
      <c r="E59" s="35" t="str">
        <f>IFERROR(INDEX(Radiofarmaka[Kode], MATCH(D59, Radiofarmaka[Kodetekst (NKPK)], 0)), "")</f>
        <v/>
      </c>
      <c r="F59" s="12"/>
      <c r="G59" s="13"/>
      <c r="H59" s="21"/>
      <c r="I59" s="33"/>
      <c r="J59" s="33"/>
      <c r="K59" s="33"/>
      <c r="L59" s="33"/>
    </row>
    <row r="60" spans="1:12" x14ac:dyDescent="0.25">
      <c r="A60" s="87"/>
      <c r="B60" s="20"/>
      <c r="C60" s="35" t="str">
        <f>IFERROR(INDEX(Prosedyrer[Kode], MATCH(B60, Prosedyrer[Kodetekst], 0)), "")</f>
        <v/>
      </c>
      <c r="D60" s="20"/>
      <c r="E60" s="35" t="str">
        <f>IFERROR(INDEX(Radiofarmaka[Kode], MATCH(D60, Radiofarmaka[Kodetekst (NKPK)], 0)), "")</f>
        <v/>
      </c>
      <c r="F60" s="12"/>
      <c r="G60" s="13"/>
      <c r="H60" s="21"/>
      <c r="I60" s="33"/>
      <c r="J60" s="33"/>
      <c r="K60" s="33"/>
      <c r="L60" s="33"/>
    </row>
    <row r="61" spans="1:12" x14ac:dyDescent="0.25">
      <c r="A61" s="87"/>
      <c r="B61" s="20"/>
      <c r="C61" s="35" t="str">
        <f>IFERROR(INDEX(Prosedyrer[Kode], MATCH(B61, Prosedyrer[Kodetekst], 0)), "")</f>
        <v/>
      </c>
      <c r="D61" s="20"/>
      <c r="E61" s="35" t="str">
        <f>IFERROR(INDEX(Radiofarmaka[Kode], MATCH(D61, Radiofarmaka[Kodetekst (NKPK)], 0)), "")</f>
        <v/>
      </c>
      <c r="F61" s="12"/>
      <c r="G61" s="13"/>
      <c r="H61" s="21"/>
      <c r="I61" s="33"/>
      <c r="J61" s="33"/>
      <c r="K61" s="33"/>
      <c r="L61" s="33"/>
    </row>
    <row r="62" spans="1:12" x14ac:dyDescent="0.25">
      <c r="A62" s="88"/>
      <c r="B62" s="20"/>
      <c r="C62" s="36" t="str">
        <f>IFERROR(INDEX(Prosedyrer[Kode], MATCH(B62, Prosedyrer[Kodetekst], 0)), "")</f>
        <v/>
      </c>
      <c r="D62" s="20"/>
      <c r="E62" s="35" t="str">
        <f>IFERROR(INDEX(Radiofarmaka[Kode], MATCH(D62, Radiofarmaka[Kodetekst (NKPK)], 0)), "")</f>
        <v/>
      </c>
      <c r="F62" s="12"/>
      <c r="G62" s="13"/>
      <c r="H62" s="21"/>
      <c r="I62" s="33"/>
      <c r="J62" s="33"/>
      <c r="K62" s="33"/>
      <c r="L62" s="33"/>
    </row>
    <row r="63" spans="1:12" x14ac:dyDescent="0.25">
      <c r="A63" s="86" t="s">
        <v>16</v>
      </c>
      <c r="B63" s="11"/>
      <c r="C63" s="35" t="str">
        <f>IFERROR(INDEX(Prosedyrer[Kode], MATCH(B63, Prosedyrer[Kodetekst], 0)), "")</f>
        <v/>
      </c>
      <c r="D63" s="17"/>
      <c r="E63" s="39" t="str">
        <f>IFERROR(INDEX(Radiofarmaka[Kode], MATCH(D63, Radiofarmaka[Kodetekst (NKPK)], 0)), "")</f>
        <v/>
      </c>
      <c r="F63" s="11"/>
      <c r="G63" s="15"/>
      <c r="H63" s="18"/>
      <c r="I63" s="33"/>
      <c r="J63" s="33"/>
      <c r="K63" s="33"/>
      <c r="L63" s="33"/>
    </row>
    <row r="64" spans="1:12" x14ac:dyDescent="0.25">
      <c r="A64" s="87"/>
      <c r="B64" s="12"/>
      <c r="C64" s="35" t="str">
        <f>IFERROR(INDEX(Prosedyrer[Kode], MATCH(B64, Prosedyrer[Kodetekst], 0)), "")</f>
        <v/>
      </c>
      <c r="D64" s="20"/>
      <c r="E64" s="35" t="str">
        <f>IFERROR(INDEX(Radiofarmaka[Kode], MATCH(D64, Radiofarmaka[Kodetekst (NKPK)], 0)), "")</f>
        <v/>
      </c>
      <c r="F64" s="12"/>
      <c r="G64" s="13"/>
      <c r="H64" s="21"/>
      <c r="I64" s="33"/>
      <c r="J64" s="33"/>
      <c r="K64" s="33"/>
      <c r="L64" s="33"/>
    </row>
    <row r="65" spans="1:12" x14ac:dyDescent="0.25">
      <c r="A65" s="87"/>
      <c r="B65" s="12"/>
      <c r="C65" s="35" t="str">
        <f>IFERROR(INDEX(Prosedyrer[Kode], MATCH(B65, Prosedyrer[Kodetekst], 0)), "")</f>
        <v/>
      </c>
      <c r="D65" s="20"/>
      <c r="E65" s="35" t="str">
        <f>IFERROR(INDEX(Radiofarmaka[Kode], MATCH(D65, Radiofarmaka[Kodetekst (NKPK)], 0)), "")</f>
        <v/>
      </c>
      <c r="F65" s="12"/>
      <c r="G65" s="13"/>
      <c r="H65" s="21"/>
      <c r="I65" s="33"/>
      <c r="J65" s="33"/>
      <c r="K65" s="33"/>
      <c r="L65" s="33"/>
    </row>
    <row r="66" spans="1:12" x14ac:dyDescent="0.25">
      <c r="A66" s="87"/>
      <c r="B66" s="12"/>
      <c r="C66" s="35" t="str">
        <f>IFERROR(INDEX(Prosedyrer[Kode], MATCH(B66, Prosedyrer[Kodetekst], 0)), "")</f>
        <v/>
      </c>
      <c r="D66" s="20"/>
      <c r="E66" s="35" t="str">
        <f>IFERROR(INDEX(Radiofarmaka[Kode], MATCH(D66, Radiofarmaka[Kodetekst (NKPK)], 0)), "")</f>
        <v/>
      </c>
      <c r="F66" s="12"/>
      <c r="G66" s="13"/>
      <c r="H66" s="21"/>
      <c r="I66" s="33"/>
      <c r="J66" s="33"/>
      <c r="K66" s="33"/>
      <c r="L66" s="33"/>
    </row>
    <row r="67" spans="1:12" x14ac:dyDescent="0.25">
      <c r="A67" s="87"/>
      <c r="B67" s="12"/>
      <c r="C67" s="35" t="str">
        <f>IFERROR(INDEX(Prosedyrer[Kode], MATCH(B67, Prosedyrer[Kodetekst], 0)), "")</f>
        <v/>
      </c>
      <c r="D67" s="20"/>
      <c r="E67" s="35" t="str">
        <f>IFERROR(INDEX(Radiofarmaka[Kode], MATCH(D67, Radiofarmaka[Kodetekst (NKPK)], 0)), "")</f>
        <v/>
      </c>
      <c r="F67" s="12"/>
      <c r="G67" s="13"/>
      <c r="H67" s="21"/>
      <c r="I67" s="33"/>
      <c r="J67" s="33"/>
      <c r="K67" s="33"/>
      <c r="L67" s="33"/>
    </row>
    <row r="68" spans="1:12" x14ac:dyDescent="0.25">
      <c r="A68" s="87"/>
      <c r="B68" s="12"/>
      <c r="C68" s="35" t="str">
        <f>IFERROR(INDEX(Prosedyrer[Kode], MATCH(B68, Prosedyrer[Kodetekst], 0)), "")</f>
        <v/>
      </c>
      <c r="D68" s="20"/>
      <c r="E68" s="35" t="str">
        <f>IFERROR(INDEX(Radiofarmaka[Kode], MATCH(D68, Radiofarmaka[Kodetekst (NKPK)], 0)), "")</f>
        <v/>
      </c>
      <c r="F68" s="12"/>
      <c r="G68" s="13"/>
      <c r="H68" s="21"/>
      <c r="I68" s="33"/>
      <c r="J68" s="33"/>
      <c r="K68" s="33"/>
      <c r="L68" s="33"/>
    </row>
    <row r="69" spans="1:12" x14ac:dyDescent="0.25">
      <c r="A69" s="87"/>
      <c r="B69" s="12"/>
      <c r="C69" s="35" t="str">
        <f>IFERROR(INDEX(Prosedyrer[Kode], MATCH(B69, Prosedyrer[Kodetekst], 0)), "")</f>
        <v/>
      </c>
      <c r="D69" s="20"/>
      <c r="E69" s="35" t="str">
        <f>IFERROR(INDEX(Radiofarmaka[Kode], MATCH(D69, Radiofarmaka[Kodetekst (NKPK)], 0)), "")</f>
        <v/>
      </c>
      <c r="F69" s="12"/>
      <c r="G69" s="13"/>
      <c r="H69" s="21"/>
      <c r="I69" s="33"/>
      <c r="J69" s="33"/>
      <c r="K69" s="33"/>
      <c r="L69" s="33"/>
    </row>
    <row r="70" spans="1:12" x14ac:dyDescent="0.25">
      <c r="A70" s="88"/>
      <c r="B70" s="27"/>
      <c r="C70" s="36" t="str">
        <f>IFERROR(INDEX(Prosedyrer[Kode], MATCH(B70, Prosedyrer[Kodetekst], 0)), "")</f>
        <v/>
      </c>
      <c r="D70" s="29"/>
      <c r="E70" s="36" t="str">
        <f>IFERROR(INDEX(Radiofarmaka[Kode], MATCH(D70, Radiofarmaka[Kodetekst (NKPK)], 0)), "")</f>
        <v/>
      </c>
      <c r="F70" s="27"/>
      <c r="G70" s="25"/>
      <c r="H70" s="30"/>
      <c r="I70" s="33"/>
      <c r="J70" s="33"/>
      <c r="K70" s="33"/>
      <c r="L70" s="33"/>
    </row>
    <row r="71" spans="1:12" x14ac:dyDescent="0.25">
      <c r="A71" s="86" t="s">
        <v>17</v>
      </c>
      <c r="B71" s="15"/>
      <c r="C71" s="38" t="str">
        <f>IFERROR(INDEX(Prosedyrer[Kode], MATCH(B71, Prosedyrer[Kodetekst], 0)), "")</f>
        <v/>
      </c>
      <c r="D71" s="15"/>
      <c r="E71" s="35" t="str">
        <f>IFERROR(INDEX(Radiofarmaka[Kode], MATCH(D71, Radiofarmaka[Kodetekst (NKPK)], 0)), "")</f>
        <v/>
      </c>
      <c r="F71" s="20"/>
      <c r="G71" s="15"/>
      <c r="H71" s="24"/>
      <c r="I71" s="33"/>
      <c r="J71" s="33"/>
      <c r="K71" s="33"/>
      <c r="L71" s="33"/>
    </row>
    <row r="72" spans="1:12" x14ac:dyDescent="0.25">
      <c r="A72" s="87"/>
      <c r="B72" s="13"/>
      <c r="C72" s="38" t="str">
        <f>IFERROR(INDEX(Prosedyrer[Kode], MATCH(B72, Prosedyrer[Kodetekst], 0)), "")</f>
        <v/>
      </c>
      <c r="D72" s="13"/>
      <c r="E72" s="35" t="str">
        <f>IFERROR(INDEX(Radiofarmaka[Kode], MATCH(D72, Radiofarmaka[Kodetekst (NKPK)], 0)), "")</f>
        <v/>
      </c>
      <c r="F72" s="20"/>
      <c r="G72" s="13"/>
      <c r="H72" s="24"/>
      <c r="I72" s="33"/>
      <c r="J72" s="33"/>
      <c r="K72" s="33"/>
      <c r="L72" s="33"/>
    </row>
    <row r="73" spans="1:12" x14ac:dyDescent="0.25">
      <c r="A73" s="87"/>
      <c r="B73" s="13"/>
      <c r="C73" s="38" t="str">
        <f>IFERROR(INDEX(Prosedyrer[Kode], MATCH(B73, Prosedyrer[Kodetekst], 0)), "")</f>
        <v/>
      </c>
      <c r="D73" s="13"/>
      <c r="E73" s="35" t="str">
        <f>IFERROR(INDEX(Radiofarmaka[Kode], MATCH(D73, Radiofarmaka[Kodetekst (NKPK)], 0)), "")</f>
        <v/>
      </c>
      <c r="F73" s="20"/>
      <c r="G73" s="13"/>
      <c r="H73" s="24"/>
      <c r="I73" s="33"/>
      <c r="J73" s="33"/>
      <c r="K73" s="33"/>
      <c r="L73" s="33"/>
    </row>
    <row r="74" spans="1:12" x14ac:dyDescent="0.25">
      <c r="A74" s="87"/>
      <c r="B74" s="13"/>
      <c r="C74" s="38" t="str">
        <f>IFERROR(INDEX(Prosedyrer[Kode], MATCH(B74, Prosedyrer[Kodetekst], 0)), "")</f>
        <v/>
      </c>
      <c r="D74" s="13"/>
      <c r="E74" s="35" t="str">
        <f>IFERROR(INDEX(Radiofarmaka[Kode], MATCH(D74, Radiofarmaka[Kodetekst (NKPK)], 0)), "")</f>
        <v/>
      </c>
      <c r="F74" s="20"/>
      <c r="G74" s="13"/>
      <c r="H74" s="24"/>
      <c r="I74" s="33"/>
      <c r="J74" s="33"/>
      <c r="K74" s="33"/>
      <c r="L74" s="33"/>
    </row>
    <row r="75" spans="1:12" x14ac:dyDescent="0.25">
      <c r="A75" s="87"/>
      <c r="B75" s="13"/>
      <c r="C75" s="38" t="str">
        <f>IFERROR(INDEX(Prosedyrer[Kode], MATCH(B75, Prosedyrer[Kodetekst], 0)), "")</f>
        <v/>
      </c>
      <c r="D75" s="13"/>
      <c r="E75" s="35" t="str">
        <f>IFERROR(INDEX(Radiofarmaka[Kode], MATCH(D75, Radiofarmaka[Kodetekst (NKPK)], 0)), "")</f>
        <v/>
      </c>
      <c r="F75" s="20"/>
      <c r="G75" s="13"/>
      <c r="H75" s="24"/>
      <c r="I75" s="33"/>
      <c r="J75" s="33"/>
      <c r="K75" s="33"/>
      <c r="L75" s="33"/>
    </row>
    <row r="76" spans="1:12" x14ac:dyDescent="0.25">
      <c r="A76" s="87"/>
      <c r="B76" s="13"/>
      <c r="C76" s="38" t="str">
        <f>IFERROR(INDEX(Prosedyrer[Kode], MATCH(B76, Prosedyrer[Kodetekst], 0)), "")</f>
        <v/>
      </c>
      <c r="D76" s="13"/>
      <c r="E76" s="35" t="str">
        <f>IFERROR(INDEX(Radiofarmaka[Kode], MATCH(D76, Radiofarmaka[Kodetekst (NKPK)], 0)), "")</f>
        <v/>
      </c>
      <c r="F76" s="20"/>
      <c r="G76" s="13"/>
      <c r="H76" s="24"/>
      <c r="I76" s="33"/>
      <c r="J76" s="33"/>
      <c r="K76" s="33"/>
      <c r="L76" s="33"/>
    </row>
    <row r="77" spans="1:12" x14ac:dyDescent="0.25">
      <c r="A77" s="87"/>
      <c r="B77" s="13"/>
      <c r="C77" s="38" t="str">
        <f>IFERROR(INDEX(Prosedyrer[Kode], MATCH(B77, Prosedyrer[Kodetekst], 0)), "")</f>
        <v/>
      </c>
      <c r="D77" s="13"/>
      <c r="E77" s="35" t="str">
        <f>IFERROR(INDEX(Radiofarmaka[Kode], MATCH(D77, Radiofarmaka[Kodetekst (NKPK)], 0)), "")</f>
        <v/>
      </c>
      <c r="F77" s="20"/>
      <c r="G77" s="13"/>
      <c r="H77" s="24"/>
      <c r="I77" s="33"/>
      <c r="J77" s="33"/>
      <c r="K77" s="33"/>
      <c r="L77" s="33"/>
    </row>
    <row r="78" spans="1:12" x14ac:dyDescent="0.25">
      <c r="A78" s="87"/>
      <c r="B78" s="13"/>
      <c r="C78" s="38" t="str">
        <f>IFERROR(INDEX(Prosedyrer[Kode], MATCH(B78, Prosedyrer[Kodetekst], 0)), "")</f>
        <v/>
      </c>
      <c r="D78" s="13"/>
      <c r="E78" s="35" t="str">
        <f>IFERROR(INDEX(Radiofarmaka[Kode], MATCH(D78, Radiofarmaka[Kodetekst (NKPK)], 0)), "")</f>
        <v/>
      </c>
      <c r="F78" s="20"/>
      <c r="G78" s="13"/>
      <c r="H78" s="24"/>
      <c r="I78" s="33"/>
      <c r="J78" s="33"/>
      <c r="K78" s="33"/>
      <c r="L78" s="33"/>
    </row>
    <row r="79" spans="1:12" x14ac:dyDescent="0.25">
      <c r="A79" s="87"/>
      <c r="B79" s="13"/>
      <c r="C79" s="38" t="str">
        <f>IFERROR(INDEX(Prosedyrer[Kode], MATCH(B79, Prosedyrer[Kodetekst], 0)), "")</f>
        <v/>
      </c>
      <c r="D79" s="13"/>
      <c r="E79" s="35" t="str">
        <f>IFERROR(INDEX(Radiofarmaka[Kode], MATCH(D79, Radiofarmaka[Kodetekst (NKPK)], 0)), "")</f>
        <v/>
      </c>
      <c r="F79" s="20"/>
      <c r="G79" s="13"/>
      <c r="H79" s="24"/>
      <c r="I79" s="33"/>
      <c r="J79" s="33"/>
      <c r="K79" s="33"/>
      <c r="L79" s="33"/>
    </row>
    <row r="80" spans="1:12" x14ac:dyDescent="0.25">
      <c r="A80" s="88"/>
      <c r="B80" s="25"/>
      <c r="C80" s="36" t="str">
        <f>IFERROR(INDEX(Prosedyrer[Kode], MATCH(B80, Prosedyrer[Kodetekst], 0)), "")</f>
        <v/>
      </c>
      <c r="D80" s="25"/>
      <c r="E80" s="36" t="str">
        <f>IFERROR(INDEX(Radiofarmaka[Kode], MATCH(D80, Radiofarmaka[Kodetekst (NKPK)], 0)), "")</f>
        <v/>
      </c>
      <c r="F80" s="29"/>
      <c r="G80" s="25"/>
      <c r="H80" s="26"/>
      <c r="I80" s="33"/>
      <c r="J80" s="33"/>
      <c r="K80" s="33"/>
      <c r="L80" s="33"/>
    </row>
    <row r="81" spans="1:12" x14ac:dyDescent="0.25">
      <c r="A81" s="86" t="s">
        <v>18</v>
      </c>
      <c r="B81" s="13"/>
      <c r="C81" s="38" t="str">
        <f>IFERROR(INDEX(Prosedyrer[Kode], MATCH(B81, Prosedyrer[Kodetekst], 0)), "")</f>
        <v/>
      </c>
      <c r="D81" s="13"/>
      <c r="E81" s="35" t="str">
        <f>IFERROR(INDEX(Radiofarmaka[Kode], MATCH(D81, Radiofarmaka[Kodetekst (NKPK)], 0)), "")</f>
        <v/>
      </c>
      <c r="F81" s="20"/>
      <c r="G81" s="13"/>
      <c r="H81" s="24"/>
      <c r="I81" s="33"/>
      <c r="J81" s="33"/>
      <c r="K81" s="33"/>
      <c r="L81" s="33"/>
    </row>
    <row r="82" spans="1:12" x14ac:dyDescent="0.25">
      <c r="A82" s="87"/>
      <c r="B82" s="13"/>
      <c r="C82" s="38" t="str">
        <f>IFERROR(INDEX(Prosedyrer[Kode], MATCH(B82, Prosedyrer[Kodetekst], 0)), "")</f>
        <v/>
      </c>
      <c r="D82" s="13"/>
      <c r="E82" s="35" t="str">
        <f>IFERROR(INDEX(Radiofarmaka[Kode], MATCH(D82, Radiofarmaka[Kodetekst (NKPK)], 0)), "")</f>
        <v/>
      </c>
      <c r="F82" s="20"/>
      <c r="G82" s="13"/>
      <c r="H82" s="24"/>
      <c r="I82" s="33"/>
      <c r="J82" s="33"/>
      <c r="K82" s="33"/>
      <c r="L82" s="33"/>
    </row>
    <row r="83" spans="1:12" x14ac:dyDescent="0.25">
      <c r="A83" s="87"/>
      <c r="B83" s="13"/>
      <c r="C83" s="38" t="str">
        <f>IFERROR(INDEX(Prosedyrer[Kode], MATCH(B83, Prosedyrer[Kodetekst], 0)), "")</f>
        <v/>
      </c>
      <c r="D83" s="13"/>
      <c r="E83" s="35" t="str">
        <f>IFERROR(INDEX(Radiofarmaka[Kode], MATCH(D83, Radiofarmaka[Kodetekst (NKPK)], 0)), "")</f>
        <v/>
      </c>
      <c r="F83" s="20"/>
      <c r="G83" s="13"/>
      <c r="H83" s="24"/>
      <c r="I83" s="33"/>
      <c r="J83" s="33"/>
      <c r="K83" s="33"/>
      <c r="L83" s="33"/>
    </row>
    <row r="84" spans="1:12" ht="16.5" thickBot="1" x14ac:dyDescent="0.3">
      <c r="A84" s="89"/>
      <c r="B84" s="14"/>
      <c r="C84" s="37" t="str">
        <f>IFERROR(INDEX(Prosedyrer[Kode], MATCH(B84, Prosedyrer[Kodetekst], 0)), "")</f>
        <v/>
      </c>
      <c r="D84" s="14"/>
      <c r="E84" s="37" t="str">
        <f>IFERROR(INDEX(Radiofarmaka[Kode], MATCH(D84, Radiofarmaka[Kodetekst (NKPK)], 0)), "")</f>
        <v/>
      </c>
      <c r="F84" s="22"/>
      <c r="G84" s="14"/>
      <c r="H84" s="23"/>
      <c r="I84" s="33"/>
      <c r="J84" s="33"/>
      <c r="K84" s="33"/>
      <c r="L84" s="33"/>
    </row>
    <row r="85" spans="1:12" x14ac:dyDescent="0.25">
      <c r="A85" s="31"/>
      <c r="B85" s="31"/>
      <c r="C85" s="31"/>
      <c r="D85" s="31"/>
      <c r="E85" s="31"/>
      <c r="F85" s="32" t="s">
        <v>731</v>
      </c>
      <c r="G85" s="31">
        <f>SUM(G11:G84)</f>
        <v>0</v>
      </c>
      <c r="H85" s="31" t="str">
        <f>IFERROR((SUMPRODUCT(G11:G84,H11:H84)/G85),"")</f>
        <v/>
      </c>
      <c r="I85" s="33"/>
      <c r="J85" s="33"/>
      <c r="K85" s="33"/>
      <c r="L85" s="33"/>
    </row>
    <row r="86" spans="1:12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1:12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1:12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1:12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12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1:12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1:12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1:12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12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1:12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1:12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1:12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1:12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1:12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</sheetData>
  <sheetProtection sheet="1" objects="1" scenarios="1" insertRows="0" selectLockedCells="1"/>
  <mergeCells count="12">
    <mergeCell ref="A81:A84"/>
    <mergeCell ref="D8:F9"/>
    <mergeCell ref="A35:A45"/>
    <mergeCell ref="A46:A54"/>
    <mergeCell ref="A55:A62"/>
    <mergeCell ref="A63:A70"/>
    <mergeCell ref="A71:A80"/>
    <mergeCell ref="G5:H6"/>
    <mergeCell ref="G7:H8"/>
    <mergeCell ref="A11:A18"/>
    <mergeCell ref="A19:A26"/>
    <mergeCell ref="A27:A34"/>
  </mergeCells>
  <dataValidations count="19">
    <dataValidation type="decimal" allowBlank="1" showInputMessage="1" showErrorMessage="1" errorTitle="Komma" error="Bruk komma istedet for punktum." sqref="G11:H84" xr:uid="{68667F65-230F-4CF3-8B25-86031910C992}">
      <formula1>0</formula1>
      <formula2>10000</formula2>
    </dataValidation>
    <dataValidation type="list" showInputMessage="1" showErrorMessage="1" errorTitle="Finner ikke undersøkelse" error="Undersøkelsen finnes ikke i NCRP sin database for nukleærmedisin. Vennligst velg en undersøkelse fra rullegardinlisten." sqref="B19:B26" xr:uid="{AAD30070-2592-475F-994C-8FDAD2F0488B}">
      <formula1>PNMEndokrine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27:B34" xr:uid="{45BCB0A5-DDBA-45B3-9FA6-9214369A7C2D}">
      <formula1>PNMHjerte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35:B45" xr:uid="{E3F5D5C5-B71C-41D7-872A-2E357508EA09}">
      <formula1>PNMFordøyelse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46:B54" xr:uid="{E07241A4-E697-4D4F-8229-53383B09E512}">
      <formula1>PNMUrinveier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55:B62" xr:uid="{8F0D5441-DD20-4649-A743-CF3BDEAE188D}">
      <formula1>PNMLymfe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63:B70" xr:uid="{A1D1AFC0-05E4-4770-992D-920D942D36C0}">
      <formula1>PNMBlod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71:B80" xr:uid="{85BC74CA-D717-4AF4-905F-C3FDC479989F}">
      <formula1>PNMHelkropp</formula1>
    </dataValidation>
    <dataValidation type="list" allowBlank="1" showInputMessage="1" showErrorMessage="1" sqref="B81:B84" xr:uid="{94F0117A-E678-45AC-9A92-C9D9D15D9912}">
      <formula1>PNMAndre</formula1>
    </dataValidation>
    <dataValidation type="list" showInputMessage="1" showErrorMessage="1" errorTitle="Finner ikke radiofarmaka" error="Radiofarmaka finnes ikke i ATC eller NCRP register. Vennligst velg fra rullegardinlisten eller bruk feltet Andre." sqref="D11:D18" xr:uid="{D88E9D86-40BD-4D25-8664-17B5DAC8E4A6}">
      <formula1>RFHode</formula1>
    </dataValidation>
    <dataValidation type="list" showInputMessage="1" showErrorMessage="1" errorTitle="Finner ikke radiofarmaka" error="Radiofarmaka finnes ikke i ATC eller NCRP register. Vennligst velg fra rullegardinlisten eller bruk feltet Andre." sqref="D19:D26" xr:uid="{68CCF459-1712-4889-BC74-EB95D5731A8C}">
      <formula1>RFEndokrine</formula1>
    </dataValidation>
    <dataValidation type="list" showInputMessage="1" showErrorMessage="1" errorTitle="Finner ikke radiofarmaka" error="Radiofarmaka finnes ikke i ATC eller NCRP register. Vennligst velg fra rullegardinlisten eller bruk feltet Andre." sqref="D27:D34" xr:uid="{8E0175A1-8137-4CAF-94FE-02543B1DAEAA}">
      <formula1>RFHjerte</formula1>
    </dataValidation>
    <dataValidation type="list" showInputMessage="1" showErrorMessage="1" errorTitle="Finner ikke radiofarmaka" error="Radiofarmaka finnes ikke i ATC eller NCRP register. Vennligst velg fra rullegardinlisten eller bruk feltet Andre." sqref="D35:D45" xr:uid="{B7701DD5-5D5A-4C5D-9E1C-D2006DD4B479}">
      <formula1>RFFordøyelse</formula1>
    </dataValidation>
    <dataValidation type="list" showInputMessage="1" showErrorMessage="1" errorTitle="Finner ikke radiofarmaka" error="Radiofarmaka finnes ikke i ATC eller NCRP register. Vennligst velg fra rullegardinlisten eller bruk feltet Andre." sqref="D46:D54" xr:uid="{D9D84533-396E-4753-AF67-B135E5B33BF6}">
      <formula1>RFUrinveier</formula1>
    </dataValidation>
    <dataValidation type="list" showInputMessage="1" showErrorMessage="1" errorTitle="Finner ikke radiofarmaka" error="Radiofarmaka finnes ikke i ATC eller NCRP register. Vennligst velg fra rullegardinlisten eller bruk feltet Andre." sqref="D55:D62" xr:uid="{ED8B77FF-BFB8-4792-89C0-6B18A3CD2151}">
      <formula1>RFLymfe</formula1>
    </dataValidation>
    <dataValidation type="list" showInputMessage="1" showErrorMessage="1" errorTitle="Finner ikke radiofarmaka" error="Radiofarmaka finnes ikke i ATC eller NCRP register. Vennligst velg fra rullegardinlisten eller bruk feltet Andre." sqref="D63:D70" xr:uid="{A4ECD629-E4E9-469F-840D-8652D0226508}">
      <formula1>RFBlod</formula1>
    </dataValidation>
    <dataValidation type="list" showInputMessage="1" showErrorMessage="1" errorTitle="Finner ikke radiofarmaka" error="Radiofarmaka finnes ikke i ATC eller NCRP register. Vennligst velg fra rullegardinlisten eller bruk feltet Andre." sqref="D71:D80" xr:uid="{166AB3F0-0940-4316-A836-79506DA96439}">
      <formula1>RFHelkropp</formula1>
    </dataValidation>
    <dataValidation type="list" showInputMessage="1" showErrorMessage="1" errorTitle="Finner ikke radiofarmaka" error="Radiofarmaka finnes ikke i ATC eller NCRP register. Vennligst velg fra rullegardinlisten eller bruk feltet Andre." sqref="D81:D84" xr:uid="{B47F5B88-A5CA-43A3-BA5E-990823E2058E}">
      <formula1>RFAndre</formula1>
    </dataValidation>
    <dataValidation type="list" showInputMessage="1" showErrorMessage="1" errorTitle="Finner ikke undersøkelse" error="Undersøkelsen finnes ikke i NCRP sin database for nukleærmedisin. Vennligst velg en undersøkelse fra rullegardinlisten." promptTitle="Velg undersøkelse" sqref="B11:B18" xr:uid="{61C41488-8604-4C2D-8349-04F5951E05E2}">
      <formula1>PNMHode</formula1>
    </dataValidation>
  </dataValidations>
  <hyperlinks>
    <hyperlink ref="G5:H6" r:id="rId1" display="Opplastes til DSA innen 31. mars 2026 via Min side" xr:uid="{D70BFA10-E2F9-42FF-A0D1-12AB28CFC4D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52D0-D871-4B3F-A45B-2949379FCE8B}">
  <sheetPr codeName="Ark2"/>
  <dimension ref="A1:N59"/>
  <sheetViews>
    <sheetView zoomScaleNormal="100" workbookViewId="0">
      <pane ySplit="10" topLeftCell="A11" activePane="bottomLeft" state="frozen"/>
      <selection activeCell="B3" sqref="B3"/>
      <selection pane="bottomLeft" activeCell="B5" sqref="B5"/>
    </sheetView>
  </sheetViews>
  <sheetFormatPr baseColWidth="10" defaultColWidth="12.5703125" defaultRowHeight="15.75" x14ac:dyDescent="0.25"/>
  <cols>
    <col min="1" max="1" width="14.7109375" style="34" customWidth="1"/>
    <col min="2" max="2" width="49" style="34" customWidth="1"/>
    <col min="3" max="3" width="11.42578125" style="34" customWidth="1"/>
    <col min="4" max="4" width="42.42578125" style="34" customWidth="1"/>
    <col min="5" max="5" width="10.28515625" style="34" customWidth="1"/>
    <col min="6" max="6" width="30.85546875" style="34" customWidth="1"/>
    <col min="7" max="7" width="18.28515625" style="34" customWidth="1"/>
    <col min="8" max="8" width="19.28515625" style="34" customWidth="1"/>
    <col min="9" max="14" width="12.5703125" style="34"/>
    <col min="15" max="15" width="8.7109375" style="34" customWidth="1"/>
    <col min="16" max="16384" width="12.5703125" style="34"/>
  </cols>
  <sheetData>
    <row r="1" spans="1:14" hidden="1" x14ac:dyDescent="0.25">
      <c r="A1" s="40"/>
      <c r="B1" s="41"/>
      <c r="C1" s="41"/>
      <c r="D1" s="41"/>
      <c r="E1" s="41"/>
      <c r="F1" s="41"/>
      <c r="G1" s="41"/>
      <c r="H1" s="41"/>
      <c r="I1" s="41"/>
      <c r="J1" s="33"/>
      <c r="K1" s="33"/>
      <c r="L1" s="33"/>
    </row>
    <row r="2" spans="1:14" hidden="1" x14ac:dyDescent="0.25">
      <c r="A2" s="42"/>
      <c r="B2" s="33"/>
      <c r="C2" s="43"/>
      <c r="D2" s="43"/>
      <c r="E2" s="43"/>
      <c r="F2" s="43"/>
      <c r="G2" s="43"/>
      <c r="H2" s="41"/>
      <c r="I2" s="41"/>
      <c r="J2" s="33"/>
      <c r="K2" s="33"/>
      <c r="L2" s="33"/>
    </row>
    <row r="3" spans="1:14" x14ac:dyDescent="0.25">
      <c r="A3" s="44"/>
      <c r="B3" s="33"/>
      <c r="C3" s="43"/>
      <c r="D3" s="43"/>
      <c r="E3" s="43"/>
      <c r="F3" s="43"/>
      <c r="G3" s="43"/>
      <c r="H3" s="43"/>
      <c r="I3" s="41"/>
      <c r="J3" s="41"/>
      <c r="K3" s="33"/>
      <c r="L3" s="33"/>
    </row>
    <row r="4" spans="1:14" ht="18.75" customHeight="1" thickBot="1" x14ac:dyDescent="0.35">
      <c r="A4" s="45"/>
      <c r="B4" s="46" t="s">
        <v>732</v>
      </c>
      <c r="C4" s="43"/>
      <c r="D4" s="43"/>
      <c r="E4" s="43"/>
      <c r="F4" s="43"/>
      <c r="G4" s="33"/>
      <c r="H4" s="33"/>
      <c r="I4" s="41"/>
      <c r="J4" s="33"/>
      <c r="K4" s="33"/>
      <c r="L4" s="33"/>
    </row>
    <row r="5" spans="1:14" ht="20.100000000000001" customHeight="1" x14ac:dyDescent="0.25">
      <c r="A5" s="47" t="s">
        <v>0</v>
      </c>
      <c r="B5" s="79"/>
      <c r="C5" s="48"/>
      <c r="D5" s="48"/>
      <c r="E5" s="48"/>
      <c r="F5" s="48"/>
      <c r="G5" s="80" t="s">
        <v>733</v>
      </c>
      <c r="H5" s="81"/>
      <c r="I5" s="33"/>
      <c r="J5" s="33"/>
      <c r="K5" s="33"/>
      <c r="L5" s="33"/>
    </row>
    <row r="6" spans="1:14" ht="20.100000000000001" customHeight="1" thickBot="1" x14ac:dyDescent="0.3">
      <c r="A6" s="50" t="s">
        <v>1</v>
      </c>
      <c r="B6" s="9"/>
      <c r="C6" s="48"/>
      <c r="D6" s="48"/>
      <c r="E6" s="48"/>
      <c r="F6" s="48"/>
      <c r="G6" s="82"/>
      <c r="H6" s="83"/>
      <c r="I6" s="33"/>
      <c r="J6" s="33"/>
      <c r="K6" s="33"/>
      <c r="L6" s="33"/>
    </row>
    <row r="7" spans="1:14" ht="20.100000000000001" customHeight="1" x14ac:dyDescent="0.3">
      <c r="A7" s="50" t="s">
        <v>2</v>
      </c>
      <c r="B7" s="9"/>
      <c r="C7" s="42"/>
      <c r="D7" s="42"/>
      <c r="E7" s="42"/>
      <c r="F7" s="51"/>
      <c r="G7" s="84" t="s">
        <v>746</v>
      </c>
      <c r="H7" s="84"/>
      <c r="I7" s="33"/>
      <c r="J7" s="33"/>
      <c r="K7" s="33"/>
      <c r="L7" s="33"/>
    </row>
    <row r="8" spans="1:14" ht="20.100000000000001" customHeight="1" thickBot="1" x14ac:dyDescent="0.3">
      <c r="A8" s="52" t="s">
        <v>747</v>
      </c>
      <c r="B8" s="10"/>
      <c r="C8" s="33"/>
      <c r="D8" s="90" t="s">
        <v>730</v>
      </c>
      <c r="E8" s="90"/>
      <c r="F8" s="70"/>
      <c r="G8" s="85"/>
      <c r="H8" s="85"/>
      <c r="I8" s="33"/>
      <c r="J8" s="33"/>
      <c r="K8" s="33"/>
      <c r="L8" s="33"/>
      <c r="N8" s="71"/>
    </row>
    <row r="9" spans="1:14" ht="8.25" customHeight="1" thickBot="1" x14ac:dyDescent="0.3">
      <c r="A9" s="40"/>
      <c r="B9" s="42"/>
      <c r="C9" s="53"/>
      <c r="D9" s="91"/>
      <c r="E9" s="91"/>
      <c r="F9" s="53"/>
      <c r="G9" s="42"/>
      <c r="H9" s="42"/>
      <c r="I9" s="33"/>
      <c r="J9" s="33"/>
      <c r="K9" s="33"/>
      <c r="L9" s="33"/>
      <c r="N9" s="71"/>
    </row>
    <row r="10" spans="1:14" ht="28.5" customHeight="1" x14ac:dyDescent="0.25">
      <c r="A10" s="54" t="s">
        <v>723</v>
      </c>
      <c r="B10" s="55" t="s">
        <v>727</v>
      </c>
      <c r="C10" s="56" t="s">
        <v>4</v>
      </c>
      <c r="D10" s="57" t="s">
        <v>5</v>
      </c>
      <c r="E10" s="58" t="s">
        <v>726</v>
      </c>
      <c r="F10" s="59" t="s">
        <v>6</v>
      </c>
      <c r="G10" s="60" t="s">
        <v>7</v>
      </c>
      <c r="H10" s="61" t="s">
        <v>8</v>
      </c>
      <c r="I10" s="33"/>
      <c r="J10" s="33"/>
      <c r="K10" s="33"/>
      <c r="L10" s="33"/>
    </row>
    <row r="11" spans="1:14" x14ac:dyDescent="0.25">
      <c r="A11" s="64" t="s">
        <v>714</v>
      </c>
      <c r="B11" s="11"/>
      <c r="C11" s="35" t="str">
        <f>IFERROR(INDEX(Prosedyrer[Kode], MATCH(B11, Prosedyrer[Kodetekst], 0)), "")</f>
        <v/>
      </c>
      <c r="D11" s="15"/>
      <c r="E11" s="35" t="str">
        <f>IFERROR(INDEX(Radiofarmaka[Kode], MATCH(D11, Radiofarmaka[Kodetekst (NKPK)], 0)), "")</f>
        <v/>
      </c>
      <c r="F11" s="16"/>
      <c r="G11" s="17"/>
      <c r="H11" s="18"/>
      <c r="I11" s="33"/>
      <c r="J11" s="33"/>
      <c r="K11" s="33"/>
      <c r="L11" s="33"/>
    </row>
    <row r="12" spans="1:14" x14ac:dyDescent="0.25">
      <c r="A12" s="65" t="s">
        <v>714</v>
      </c>
      <c r="B12" s="12"/>
      <c r="C12" s="35" t="str">
        <f>IFERROR(INDEX(Prosedyrer[Kode], MATCH(B12, Prosedyrer[Kodetekst], 0)), "")</f>
        <v/>
      </c>
      <c r="D12" s="13"/>
      <c r="E12" s="35" t="str">
        <f>IFERROR(INDEX(Radiofarmaka[Kode], MATCH(D12, Radiofarmaka[Kodetekst (NKPK)], 0)), "")</f>
        <v/>
      </c>
      <c r="F12" s="19"/>
      <c r="G12" s="20"/>
      <c r="H12" s="21"/>
      <c r="I12" s="33"/>
      <c r="J12" s="33"/>
      <c r="K12" s="33"/>
      <c r="L12" s="33"/>
    </row>
    <row r="13" spans="1:14" x14ac:dyDescent="0.25">
      <c r="A13" s="65" t="s">
        <v>714</v>
      </c>
      <c r="B13" s="13"/>
      <c r="C13" s="35" t="str">
        <f>IFERROR(INDEX(Prosedyrer[Kode], MATCH(B13, Prosedyrer[Kodetekst], 0)), "")</f>
        <v/>
      </c>
      <c r="D13" s="19"/>
      <c r="E13" s="35" t="str">
        <f>IFERROR(INDEX(Radiofarmaka[Kode], MATCH(D13, Radiofarmaka[Kodetekst (NKPK)], 0)), "")</f>
        <v/>
      </c>
      <c r="F13" s="19"/>
      <c r="G13" s="20"/>
      <c r="H13" s="21"/>
      <c r="I13" s="33"/>
      <c r="J13" s="33"/>
      <c r="K13" s="33"/>
      <c r="L13" s="33"/>
    </row>
    <row r="14" spans="1:14" x14ac:dyDescent="0.25">
      <c r="A14" s="65" t="s">
        <v>714</v>
      </c>
      <c r="B14" s="13"/>
      <c r="C14" s="35" t="str">
        <f>IFERROR(INDEX(Prosedyrer[Kode], MATCH(B14, Prosedyrer[Kodetekst], 0)), "")</f>
        <v/>
      </c>
      <c r="D14" s="19"/>
      <c r="E14" s="35" t="str">
        <f>IFERROR(INDEX(Radiofarmaka[Kode], MATCH(D14, Radiofarmaka[Kodetekst (NKPK)], 0)), "")</f>
        <v/>
      </c>
      <c r="F14" s="19"/>
      <c r="G14" s="20"/>
      <c r="H14" s="21"/>
      <c r="I14" s="33"/>
      <c r="J14" s="33"/>
      <c r="K14" s="33"/>
      <c r="L14" s="33"/>
    </row>
    <row r="15" spans="1:14" x14ac:dyDescent="0.25">
      <c r="A15" s="65" t="s">
        <v>714</v>
      </c>
      <c r="B15" s="13"/>
      <c r="C15" s="35" t="str">
        <f>IFERROR(INDEX(Prosedyrer[Kode], MATCH(B15, Prosedyrer[Kodetekst], 0)), "")</f>
        <v/>
      </c>
      <c r="D15" s="19"/>
      <c r="E15" s="35" t="str">
        <f>IFERROR(INDEX(Radiofarmaka[Kode], MATCH(D15, Radiofarmaka[Kodetekst (NKPK)], 0)), "")</f>
        <v/>
      </c>
      <c r="F15" s="19"/>
      <c r="G15" s="20"/>
      <c r="H15" s="21"/>
      <c r="I15" s="33"/>
      <c r="J15" s="33"/>
      <c r="K15" s="33"/>
      <c r="L15" s="33"/>
    </row>
    <row r="16" spans="1:14" x14ac:dyDescent="0.25">
      <c r="A16" s="66" t="s">
        <v>714</v>
      </c>
      <c r="B16" s="19"/>
      <c r="C16" s="35" t="str">
        <f>IFERROR(INDEX(Prosedyrer[Kode], MATCH(B16, Prosedyrer[Kodetekst], 0)), "")</f>
        <v/>
      </c>
      <c r="D16" s="13"/>
      <c r="E16" s="35" t="str">
        <f>IFERROR(INDEX(Radiofarmaka[Kode], MATCH(D16, Radiofarmaka[Kodetekst (NKPK)], 0)), "")</f>
        <v/>
      </c>
      <c r="F16" s="19"/>
      <c r="G16" s="20"/>
      <c r="H16" s="21"/>
      <c r="I16" s="33"/>
      <c r="J16" s="33"/>
      <c r="K16" s="33"/>
      <c r="L16" s="33"/>
    </row>
    <row r="17" spans="1:12" x14ac:dyDescent="0.25">
      <c r="A17" s="66" t="s">
        <v>714</v>
      </c>
      <c r="B17" s="19"/>
      <c r="C17" s="35" t="str">
        <f>IFERROR(INDEX(Prosedyrer[Kode], MATCH(B17, Prosedyrer[Kodetekst], 0)), "")</f>
        <v/>
      </c>
      <c r="D17" s="13"/>
      <c r="E17" s="35" t="str">
        <f>IFERROR(INDEX(Radiofarmaka[Kode], MATCH(D17, Radiofarmaka[Kodetekst (NKPK)], 0)), "")</f>
        <v/>
      </c>
      <c r="F17" s="13"/>
      <c r="G17" s="13"/>
      <c r="H17" s="24"/>
      <c r="I17" s="33"/>
      <c r="J17" s="33"/>
      <c r="K17" s="33"/>
      <c r="L17" s="33"/>
    </row>
    <row r="18" spans="1:12" x14ac:dyDescent="0.25">
      <c r="A18" s="66" t="s">
        <v>714</v>
      </c>
      <c r="B18" s="19"/>
      <c r="C18" s="35" t="str">
        <f>IFERROR(INDEX(Prosedyrer[Kode], MATCH(B18, Prosedyrer[Kodetekst], 0)), "")</f>
        <v/>
      </c>
      <c r="D18" s="13"/>
      <c r="E18" s="35" t="str">
        <f>IFERROR(INDEX(Radiofarmaka[Kode], MATCH(D18, Radiofarmaka[Kodetekst (NKPK)], 0)), "")</f>
        <v/>
      </c>
      <c r="F18" s="13"/>
      <c r="G18" s="13"/>
      <c r="H18" s="24"/>
      <c r="I18" s="33"/>
      <c r="J18" s="33"/>
      <c r="K18" s="33"/>
      <c r="L18" s="33"/>
    </row>
    <row r="19" spans="1:12" x14ac:dyDescent="0.25">
      <c r="A19" s="66" t="s">
        <v>714</v>
      </c>
      <c r="B19" s="19"/>
      <c r="C19" s="35" t="str">
        <f>IFERROR(INDEX(Prosedyrer[Kode], MATCH(B19, Prosedyrer[Kodetekst], 0)), "")</f>
        <v/>
      </c>
      <c r="D19" s="13"/>
      <c r="E19" s="35" t="str">
        <f>IFERROR(INDEX(Radiofarmaka[Kode], MATCH(D19, Radiofarmaka[Kodetekst (NKPK)], 0)), "")</f>
        <v/>
      </c>
      <c r="F19" s="13"/>
      <c r="G19" s="13"/>
      <c r="H19" s="24"/>
      <c r="I19" s="33"/>
      <c r="J19" s="33"/>
      <c r="K19" s="33"/>
      <c r="L19" s="33"/>
    </row>
    <row r="20" spans="1:12" x14ac:dyDescent="0.25">
      <c r="A20" s="66" t="s">
        <v>714</v>
      </c>
      <c r="B20" s="19"/>
      <c r="C20" s="35" t="str">
        <f>IFERROR(INDEX(Prosedyrer[Kode], MATCH(B20, Prosedyrer[Kodetekst], 0)), "")</f>
        <v/>
      </c>
      <c r="D20" s="13"/>
      <c r="E20" s="35" t="str">
        <f>IFERROR(INDEX(Radiofarmaka[Kode], MATCH(D20, Radiofarmaka[Kodetekst (NKPK)], 0)), "")</f>
        <v/>
      </c>
      <c r="F20" s="13"/>
      <c r="G20" s="13"/>
      <c r="H20" s="24"/>
      <c r="I20" s="33"/>
      <c r="J20" s="33"/>
      <c r="K20" s="33"/>
      <c r="L20" s="33"/>
    </row>
    <row r="21" spans="1:12" x14ac:dyDescent="0.25">
      <c r="A21" s="66" t="s">
        <v>714</v>
      </c>
      <c r="B21" s="19"/>
      <c r="C21" s="35" t="str">
        <f>IFERROR(INDEX(Prosedyrer[Kode], MATCH(B21, Prosedyrer[Kodetekst], 0)), "")</f>
        <v/>
      </c>
      <c r="D21" s="13"/>
      <c r="E21" s="35" t="str">
        <f>IFERROR(INDEX(Radiofarmaka[Kode], MATCH(D21, Radiofarmaka[Kodetekst (NKPK)], 0)), "")</f>
        <v/>
      </c>
      <c r="F21" s="13"/>
      <c r="G21" s="13"/>
      <c r="H21" s="24"/>
      <c r="I21" s="33"/>
      <c r="J21" s="33"/>
      <c r="K21" s="33"/>
      <c r="L21" s="33"/>
    </row>
    <row r="22" spans="1:12" x14ac:dyDescent="0.25">
      <c r="A22" s="66" t="s">
        <v>714</v>
      </c>
      <c r="B22" s="19"/>
      <c r="C22" s="35" t="str">
        <f>IFERROR(INDEX(Prosedyrer[Kode], MATCH(B22, Prosedyrer[Kodetekst], 0)), "")</f>
        <v/>
      </c>
      <c r="D22" s="13"/>
      <c r="E22" s="35" t="str">
        <f>IFERROR(INDEX(Radiofarmaka[Kode], MATCH(D22, Radiofarmaka[Kodetekst (NKPK)], 0)), "")</f>
        <v/>
      </c>
      <c r="F22" s="13"/>
      <c r="G22" s="13"/>
      <c r="H22" s="24"/>
      <c r="I22" s="33"/>
      <c r="J22" s="33"/>
      <c r="K22" s="33"/>
      <c r="L22" s="33"/>
    </row>
    <row r="23" spans="1:12" x14ac:dyDescent="0.25">
      <c r="A23" s="66" t="s">
        <v>714</v>
      </c>
      <c r="B23" s="19"/>
      <c r="C23" s="35" t="str">
        <f>IFERROR(INDEX(Prosedyrer[Kode], MATCH(B23, Prosedyrer[Kodetekst], 0)), "")</f>
        <v/>
      </c>
      <c r="D23" s="13"/>
      <c r="E23" s="35" t="str">
        <f>IFERROR(INDEX(Radiofarmaka[Kode], MATCH(D23, Radiofarmaka[Kodetekst (NKPK)], 0)), "")</f>
        <v/>
      </c>
      <c r="F23" s="13"/>
      <c r="G23" s="13"/>
      <c r="H23" s="24"/>
      <c r="I23" s="33"/>
      <c r="J23" s="33"/>
      <c r="K23" s="33"/>
      <c r="L23" s="33"/>
    </row>
    <row r="24" spans="1:12" x14ac:dyDescent="0.25">
      <c r="A24" s="66" t="s">
        <v>714</v>
      </c>
      <c r="B24" s="19"/>
      <c r="C24" s="35" t="str">
        <f>IFERROR(INDEX(Prosedyrer[Kode], MATCH(B24, Prosedyrer[Kodetekst], 0)), "")</f>
        <v/>
      </c>
      <c r="D24" s="13"/>
      <c r="E24" s="35" t="str">
        <f>IFERROR(INDEX(Radiofarmaka[Kode], MATCH(D24, Radiofarmaka[Kodetekst (NKPK)], 0)), "")</f>
        <v/>
      </c>
      <c r="F24" s="13"/>
      <c r="G24" s="13"/>
      <c r="H24" s="24"/>
      <c r="I24" s="33"/>
      <c r="J24" s="33"/>
      <c r="K24" s="33"/>
      <c r="L24" s="33"/>
    </row>
    <row r="25" spans="1:12" x14ac:dyDescent="0.25">
      <c r="A25" s="66" t="s">
        <v>714</v>
      </c>
      <c r="B25" s="19"/>
      <c r="C25" s="35" t="str">
        <f>IFERROR(INDEX(Prosedyrer[Kode], MATCH(B25, Prosedyrer[Kodetekst], 0)), "")</f>
        <v/>
      </c>
      <c r="D25" s="13"/>
      <c r="E25" s="35" t="str">
        <f>IFERROR(INDEX(Radiofarmaka[Kode], MATCH(D25, Radiofarmaka[Kodetekst (NKPK)], 0)), "")</f>
        <v/>
      </c>
      <c r="F25" s="13"/>
      <c r="G25" s="13"/>
      <c r="H25" s="24"/>
      <c r="I25" s="33"/>
      <c r="J25" s="33"/>
      <c r="K25" s="33"/>
      <c r="L25" s="33"/>
    </row>
    <row r="26" spans="1:12" x14ac:dyDescent="0.25">
      <c r="A26" s="66" t="s">
        <v>714</v>
      </c>
      <c r="B26" s="19"/>
      <c r="C26" s="35" t="str">
        <f>IFERROR(INDEX(Prosedyrer[Kode], MATCH(B26, Prosedyrer[Kodetekst], 0)), "")</f>
        <v/>
      </c>
      <c r="D26" s="13"/>
      <c r="E26" s="35" t="str">
        <f>IFERROR(INDEX(Radiofarmaka[Kode], MATCH(D26, Radiofarmaka[Kodetekst (NKPK)], 0)), "")</f>
        <v/>
      </c>
      <c r="F26" s="13"/>
      <c r="G26" s="13"/>
      <c r="H26" s="24"/>
      <c r="I26" s="33"/>
      <c r="J26" s="33"/>
      <c r="K26" s="33"/>
      <c r="L26" s="33"/>
    </row>
    <row r="27" spans="1:12" x14ac:dyDescent="0.25">
      <c r="A27" s="66" t="s">
        <v>714</v>
      </c>
      <c r="B27" s="19"/>
      <c r="C27" s="35" t="str">
        <f>IFERROR(INDEX(Prosedyrer[Kode], MATCH(B27, Prosedyrer[Kodetekst], 0)), "")</f>
        <v/>
      </c>
      <c r="D27" s="13"/>
      <c r="E27" s="35" t="str">
        <f>IFERROR(INDEX(Radiofarmaka[Kode], MATCH(D27, Radiofarmaka[Kodetekst (NKPK)], 0)), "")</f>
        <v/>
      </c>
      <c r="F27" s="13"/>
      <c r="G27" s="13"/>
      <c r="H27" s="24"/>
      <c r="I27" s="33"/>
      <c r="J27" s="33"/>
      <c r="K27" s="33"/>
      <c r="L27" s="33"/>
    </row>
    <row r="28" spans="1:12" x14ac:dyDescent="0.25">
      <c r="A28" s="66" t="s">
        <v>714</v>
      </c>
      <c r="B28" s="19"/>
      <c r="C28" s="35" t="str">
        <f>IFERROR(INDEX(Prosedyrer[Kode], MATCH(B28, Prosedyrer[Kodetekst], 0)), "")</f>
        <v/>
      </c>
      <c r="D28" s="13"/>
      <c r="E28" s="35" t="str">
        <f>IFERROR(INDEX(Radiofarmaka[Kode], MATCH(D28, Radiofarmaka[Kodetekst (NKPK)], 0)), "")</f>
        <v/>
      </c>
      <c r="F28" s="13"/>
      <c r="G28" s="13"/>
      <c r="H28" s="24"/>
      <c r="I28" s="33"/>
      <c r="J28" s="33"/>
      <c r="K28" s="33"/>
      <c r="L28" s="33"/>
    </row>
    <row r="29" spans="1:12" x14ac:dyDescent="0.25">
      <c r="A29" s="66" t="s">
        <v>714</v>
      </c>
      <c r="B29" s="19"/>
      <c r="C29" s="35" t="str">
        <f>IFERROR(INDEX(Prosedyrer[Kode], MATCH(B29, Prosedyrer[Kodetekst], 0)), "")</f>
        <v/>
      </c>
      <c r="D29" s="13"/>
      <c r="E29" s="35" t="str">
        <f>IFERROR(INDEX(Radiofarmaka[Kode], MATCH(D29, Radiofarmaka[Kodetekst (NKPK)], 0)), "")</f>
        <v/>
      </c>
      <c r="F29" s="13"/>
      <c r="G29" s="13"/>
      <c r="H29" s="24"/>
      <c r="I29" s="33"/>
      <c r="J29" s="33"/>
      <c r="K29" s="33"/>
      <c r="L29" s="33"/>
    </row>
    <row r="30" spans="1:12" x14ac:dyDescent="0.25">
      <c r="A30" s="66" t="s">
        <v>714</v>
      </c>
      <c r="B30" s="19"/>
      <c r="C30" s="35" t="str">
        <f>IFERROR(INDEX(Prosedyrer[Kode], MATCH(B30, Prosedyrer[Kodetekst], 0)), "")</f>
        <v/>
      </c>
      <c r="D30" s="13"/>
      <c r="E30" s="35" t="str">
        <f>IFERROR(INDEX(Radiofarmaka[Kode], MATCH(D30, Radiofarmaka[Kodetekst (NKPK)], 0)), "")</f>
        <v/>
      </c>
      <c r="F30" s="13"/>
      <c r="G30" s="13"/>
      <c r="H30" s="24"/>
      <c r="I30" s="33"/>
      <c r="J30" s="33"/>
      <c r="K30" s="33"/>
      <c r="L30" s="33"/>
    </row>
    <row r="31" spans="1:12" x14ac:dyDescent="0.25">
      <c r="A31" s="67" t="s">
        <v>714</v>
      </c>
      <c r="B31" s="25"/>
      <c r="C31" s="36" t="str">
        <f>IFERROR(INDEX(Prosedyrer[Kode], MATCH(B31, Prosedyrer[Kodetekst], 0)), "")</f>
        <v/>
      </c>
      <c r="D31" s="25"/>
      <c r="E31" s="36" t="str">
        <f>IFERROR(INDEX(Radiofarmaka[Kode], MATCH(D31, Radiofarmaka[Kodetekst (NKPK)], 0)), "")</f>
        <v/>
      </c>
      <c r="F31" s="25"/>
      <c r="G31" s="25"/>
      <c r="H31" s="26"/>
      <c r="I31" s="33"/>
      <c r="J31" s="33"/>
      <c r="K31" s="33"/>
      <c r="L31" s="33"/>
    </row>
    <row r="32" spans="1:12" x14ac:dyDescent="0.25">
      <c r="A32" s="68" t="s">
        <v>715</v>
      </c>
      <c r="B32" s="19"/>
      <c r="C32" s="35" t="str">
        <f>IFERROR(INDEX(Prosedyrer[Kode], MATCH(B32, Prosedyrer[Kodetekst], 0)), "")</f>
        <v/>
      </c>
      <c r="D32" s="13"/>
      <c r="E32" s="35" t="str">
        <f>IFERROR(INDEX(Radiofarmaka[Kode], MATCH(D32, Radiofarmaka[Kodetekst (NKPK)], 0)), "")</f>
        <v/>
      </c>
      <c r="F32" s="13"/>
      <c r="G32" s="13"/>
      <c r="H32" s="24"/>
      <c r="I32" s="33"/>
      <c r="J32" s="33"/>
      <c r="K32" s="33"/>
      <c r="L32" s="33"/>
    </row>
    <row r="33" spans="1:12" x14ac:dyDescent="0.25">
      <c r="A33" s="66" t="s">
        <v>715</v>
      </c>
      <c r="B33" s="19"/>
      <c r="C33" s="35" t="str">
        <f>IFERROR(INDEX(Prosedyrer[Kode], MATCH(B33, Prosedyrer[Kodetekst], 0)), "")</f>
        <v/>
      </c>
      <c r="D33" s="13"/>
      <c r="E33" s="35" t="str">
        <f>IFERROR(INDEX(Radiofarmaka[Kode], MATCH(D33, Radiofarmaka[Kodetekst (NKPK)], 0)), "")</f>
        <v/>
      </c>
      <c r="F33" s="13"/>
      <c r="G33" s="13"/>
      <c r="H33" s="24"/>
      <c r="I33" s="33"/>
      <c r="J33" s="33"/>
      <c r="K33" s="33"/>
      <c r="L33" s="33"/>
    </row>
    <row r="34" spans="1:12" x14ac:dyDescent="0.25">
      <c r="A34" s="66"/>
      <c r="B34" s="19"/>
      <c r="C34" s="35" t="str">
        <f>IFERROR(INDEX(Prosedyrer[Kode], MATCH(B34, Prosedyrer[Kodetekst], 0)), "")</f>
        <v/>
      </c>
      <c r="D34" s="13"/>
      <c r="E34" s="35" t="str">
        <f>IFERROR(INDEX(Radiofarmaka[Kode], MATCH(D34, Radiofarmaka[Kodetekst (NKPK)], 0)), "")</f>
        <v/>
      </c>
      <c r="F34" s="13"/>
      <c r="G34" s="13"/>
      <c r="H34" s="24"/>
      <c r="I34" s="33"/>
      <c r="J34" s="33"/>
      <c r="K34" s="33"/>
      <c r="L34" s="33"/>
    </row>
    <row r="35" spans="1:12" x14ac:dyDescent="0.25">
      <c r="A35" s="66" t="s">
        <v>715</v>
      </c>
      <c r="B35" s="19"/>
      <c r="C35" s="35" t="str">
        <f>IFERROR(INDEX(Prosedyrer[Kode], MATCH(B35, Prosedyrer[Kodetekst], 0)), "")</f>
        <v/>
      </c>
      <c r="D35" s="13"/>
      <c r="E35" s="35" t="str">
        <f>IFERROR(INDEX(Radiofarmaka[Kode], MATCH(D35, Radiofarmaka[Kodetekst (NKPK)], 0)), "")</f>
        <v/>
      </c>
      <c r="F35" s="13"/>
      <c r="G35" s="13"/>
      <c r="H35" s="24"/>
      <c r="I35" s="33"/>
      <c r="J35" s="33"/>
      <c r="K35" s="33"/>
      <c r="L35" s="33"/>
    </row>
    <row r="36" spans="1:12" x14ac:dyDescent="0.25">
      <c r="A36" s="66" t="s">
        <v>715</v>
      </c>
      <c r="B36" s="19"/>
      <c r="C36" s="35" t="str">
        <f>IFERROR(INDEX(Prosedyrer[Kode], MATCH(B36, Prosedyrer[Kodetekst], 0)), "")</f>
        <v/>
      </c>
      <c r="D36" s="13"/>
      <c r="E36" s="35" t="str">
        <f>IFERROR(INDEX(Radiofarmaka[Kode], MATCH(D36, Radiofarmaka[Kodetekst (NKPK)], 0)), "")</f>
        <v/>
      </c>
      <c r="F36" s="13"/>
      <c r="G36" s="13"/>
      <c r="H36" s="24"/>
      <c r="I36" s="33"/>
      <c r="J36" s="33"/>
      <c r="K36" s="33"/>
      <c r="L36" s="33"/>
    </row>
    <row r="37" spans="1:12" x14ac:dyDescent="0.25">
      <c r="A37" s="66" t="s">
        <v>715</v>
      </c>
      <c r="B37" s="19"/>
      <c r="C37" s="35" t="str">
        <f>IFERROR(INDEX(Prosedyrer[Kode], MATCH(B37, Prosedyrer[Kodetekst], 0)), "")</f>
        <v/>
      </c>
      <c r="D37" s="20"/>
      <c r="E37" s="35" t="str">
        <f>IFERROR(INDEX(Radiofarmaka[Kode], MATCH(D37, Radiofarmaka[Kodetekst (NKPK)], 0)), "")</f>
        <v/>
      </c>
      <c r="F37" s="13"/>
      <c r="G37" s="19"/>
      <c r="H37" s="21"/>
      <c r="I37" s="33"/>
      <c r="J37" s="33"/>
      <c r="K37" s="33"/>
      <c r="L37" s="33"/>
    </row>
    <row r="38" spans="1:12" x14ac:dyDescent="0.25">
      <c r="A38" s="66"/>
      <c r="B38" s="19"/>
      <c r="C38" s="63" t="str">
        <f>IFERROR(INDEX(Prosedyrer[Kode], MATCH(B38, Prosedyrer[Kodetekst], 0)), "")</f>
        <v/>
      </c>
      <c r="D38" s="20"/>
      <c r="E38" s="35" t="str">
        <f>IFERROR(INDEX(Radiofarmaka[Kode], MATCH(D38, Radiofarmaka[Kodetekst (NKPK)], 0)), "")</f>
        <v/>
      </c>
      <c r="F38" s="12"/>
      <c r="G38" s="13"/>
      <c r="H38" s="21"/>
      <c r="I38" s="33"/>
      <c r="J38" s="33"/>
      <c r="K38" s="33"/>
      <c r="L38" s="33"/>
    </row>
    <row r="39" spans="1:12" x14ac:dyDescent="0.25">
      <c r="A39" s="66" t="s">
        <v>715</v>
      </c>
      <c r="B39" s="19"/>
      <c r="C39" s="63" t="str">
        <f>IFERROR(INDEX(Prosedyrer[Kode], MATCH(B39, Prosedyrer[Kodetekst], 0)), "")</f>
        <v/>
      </c>
      <c r="D39" s="20"/>
      <c r="E39" s="35" t="str">
        <f>IFERROR(INDEX(Radiofarmaka[Kode], MATCH(D39, Radiofarmaka[Kodetekst (NKPK)], 0)), "")</f>
        <v/>
      </c>
      <c r="F39" s="12"/>
      <c r="G39" s="13"/>
      <c r="H39" s="21"/>
      <c r="I39" s="33"/>
      <c r="J39" s="33"/>
      <c r="K39" s="33"/>
      <c r="L39" s="33"/>
    </row>
    <row r="40" spans="1:12" x14ac:dyDescent="0.25">
      <c r="A40" s="66" t="s">
        <v>715</v>
      </c>
      <c r="B40" s="19"/>
      <c r="C40" s="63" t="str">
        <f>IFERROR(INDEX(Prosedyrer[Kode], MATCH(B40, Prosedyrer[Kodetekst], 0)), "")</f>
        <v/>
      </c>
      <c r="D40" s="20"/>
      <c r="E40" s="35" t="str">
        <f>IFERROR(INDEX(Radiofarmaka[Kode], MATCH(D40, Radiofarmaka[Kodetekst (NKPK)], 0)), "")</f>
        <v/>
      </c>
      <c r="F40" s="12"/>
      <c r="G40" s="13"/>
      <c r="H40" s="21"/>
      <c r="I40" s="33"/>
      <c r="J40" s="33"/>
      <c r="K40" s="33"/>
      <c r="L40" s="33"/>
    </row>
    <row r="41" spans="1:12" x14ac:dyDescent="0.25">
      <c r="A41" s="66" t="s">
        <v>715</v>
      </c>
      <c r="B41" s="19"/>
      <c r="C41" s="63" t="str">
        <f>IFERROR(INDEX(Prosedyrer[Kode], MATCH(B41, Prosedyrer[Kodetekst], 0)), "")</f>
        <v/>
      </c>
      <c r="D41" s="20"/>
      <c r="E41" s="35" t="str">
        <f>IFERROR(INDEX(Radiofarmaka[Kode], MATCH(D41, Radiofarmaka[Kodetekst (NKPK)], 0)), "")</f>
        <v/>
      </c>
      <c r="F41" s="12"/>
      <c r="G41" s="13"/>
      <c r="H41" s="21"/>
      <c r="I41" s="33"/>
      <c r="J41" s="33"/>
      <c r="K41" s="33"/>
      <c r="L41" s="33"/>
    </row>
    <row r="42" spans="1:12" x14ac:dyDescent="0.25">
      <c r="A42" s="66"/>
      <c r="B42" s="19"/>
      <c r="C42" s="63" t="str">
        <f>IFERROR(INDEX(Prosedyrer[Kode], MATCH(B42, Prosedyrer[Kodetekst], 0)), "")</f>
        <v/>
      </c>
      <c r="D42" s="20"/>
      <c r="E42" s="35" t="str">
        <f>IFERROR(INDEX(Radiofarmaka[Kode], MATCH(D42, Radiofarmaka[Kodetekst (NKPK)], 0)), "")</f>
        <v/>
      </c>
      <c r="F42" s="12"/>
      <c r="G42" s="13"/>
      <c r="H42" s="21"/>
      <c r="I42" s="33"/>
      <c r="J42" s="33"/>
      <c r="K42" s="33"/>
      <c r="L42" s="33"/>
    </row>
    <row r="43" spans="1:12" x14ac:dyDescent="0.25">
      <c r="A43" s="66" t="s">
        <v>715</v>
      </c>
      <c r="B43" s="19"/>
      <c r="C43" s="63" t="str">
        <f>IFERROR(INDEX(Prosedyrer[Kode], MATCH(B43, Prosedyrer[Kodetekst], 0)), "")</f>
        <v/>
      </c>
      <c r="D43" s="20"/>
      <c r="E43" s="35" t="str">
        <f>IFERROR(INDEX(Radiofarmaka[Kode], MATCH(D43, Radiofarmaka[Kodetekst (NKPK)], 0)), "")</f>
        <v/>
      </c>
      <c r="F43" s="12"/>
      <c r="G43" s="13"/>
      <c r="H43" s="21"/>
      <c r="I43" s="33"/>
      <c r="J43" s="33"/>
      <c r="K43" s="33"/>
      <c r="L43" s="33"/>
    </row>
    <row r="44" spans="1:12" x14ac:dyDescent="0.25">
      <c r="A44" s="66" t="s">
        <v>715</v>
      </c>
      <c r="B44" s="19"/>
      <c r="C44" s="63" t="str">
        <f>IFERROR(INDEX(Prosedyrer[Kode], MATCH(B44, Prosedyrer[Kodetekst], 0)), "")</f>
        <v/>
      </c>
      <c r="D44" s="20"/>
      <c r="E44" s="35" t="str">
        <f>IFERROR(INDEX(Radiofarmaka[Kode], MATCH(D44, Radiofarmaka[Kodetekst (NKPK)], 0)), "")</f>
        <v/>
      </c>
      <c r="F44" s="13"/>
      <c r="G44" s="19"/>
      <c r="H44" s="21"/>
      <c r="I44" s="33"/>
      <c r="J44" s="33"/>
      <c r="K44" s="33"/>
      <c r="L44" s="33"/>
    </row>
    <row r="45" spans="1:12" x14ac:dyDescent="0.25">
      <c r="A45" s="66" t="s">
        <v>715</v>
      </c>
      <c r="B45" s="19"/>
      <c r="C45" s="35" t="str">
        <f>IFERROR(INDEX(Prosedyrer[Kode], MATCH(B45, Prosedyrer[Kodetekst], 0)), "")</f>
        <v/>
      </c>
      <c r="D45" s="13"/>
      <c r="E45" s="35" t="str">
        <f>IFERROR(INDEX(Radiofarmaka[Kode], MATCH(D45, Radiofarmaka[Kodetekst (NKPK)], 0)), "")</f>
        <v/>
      </c>
      <c r="F45" s="13"/>
      <c r="G45" s="13"/>
      <c r="H45" s="24"/>
      <c r="I45" s="33"/>
      <c r="J45" s="33"/>
      <c r="K45" s="33"/>
      <c r="L45" s="33"/>
    </row>
    <row r="46" spans="1:12" x14ac:dyDescent="0.25">
      <c r="A46" s="66"/>
      <c r="B46" s="19"/>
      <c r="C46" s="35" t="str">
        <f>IFERROR(INDEX(Prosedyrer[Kode], MATCH(B46, Prosedyrer[Kodetekst], 0)), "")</f>
        <v/>
      </c>
      <c r="D46" s="13"/>
      <c r="E46" s="35" t="str">
        <f>IFERROR(INDEX(Radiofarmaka[Kode], MATCH(D46, Radiofarmaka[Kodetekst (NKPK)], 0)), "")</f>
        <v/>
      </c>
      <c r="F46" s="13"/>
      <c r="G46" s="13"/>
      <c r="H46" s="24"/>
      <c r="I46" s="33"/>
      <c r="J46" s="33"/>
      <c r="K46" s="33"/>
      <c r="L46" s="33"/>
    </row>
    <row r="47" spans="1:12" x14ac:dyDescent="0.25">
      <c r="A47" s="65" t="s">
        <v>715</v>
      </c>
      <c r="B47" s="13"/>
      <c r="C47" s="35" t="str">
        <f>IFERROR(INDEX(Prosedyrer[Kode], MATCH(B47, Prosedyrer[Kodetekst], 0)), "")</f>
        <v/>
      </c>
      <c r="D47" s="13"/>
      <c r="E47" s="35" t="str">
        <f>IFERROR(INDEX(Radiofarmaka[Kode], MATCH(D47, Radiofarmaka[Kodetekst (NKPK)], 0)), "")</f>
        <v/>
      </c>
      <c r="F47" s="13"/>
      <c r="G47" s="13"/>
      <c r="H47" s="24"/>
      <c r="I47" s="33"/>
      <c r="J47" s="33"/>
      <c r="K47" s="33"/>
      <c r="L47" s="33"/>
    </row>
    <row r="48" spans="1:12" x14ac:dyDescent="0.25">
      <c r="A48" s="65" t="s">
        <v>715</v>
      </c>
      <c r="B48" s="12"/>
      <c r="C48" s="35" t="str">
        <f>IFERROR(INDEX(Prosedyrer[Kode], MATCH(B48, Prosedyrer[Kodetekst], 0)), "")</f>
        <v/>
      </c>
      <c r="D48" s="20"/>
      <c r="E48" s="35" t="str">
        <f>IFERROR(INDEX(Radiofarmaka[Kode], MATCH(D48, Radiofarmaka[Kodetekst (NKPK)], 0)), "")</f>
        <v/>
      </c>
      <c r="F48" s="19"/>
      <c r="G48" s="20"/>
      <c r="H48" s="21"/>
      <c r="I48" s="33"/>
      <c r="J48" s="33"/>
      <c r="K48" s="33"/>
      <c r="L48" s="33"/>
    </row>
    <row r="49" spans="1:12" ht="16.5" thickBot="1" x14ac:dyDescent="0.3">
      <c r="A49" s="69" t="s">
        <v>715</v>
      </c>
      <c r="B49" s="14"/>
      <c r="C49" s="37" t="str">
        <f>IFERROR(INDEX(Prosedyrer[Kode], MATCH(B49, Prosedyrer[Kodetekst], 0)), "")</f>
        <v/>
      </c>
      <c r="D49" s="14"/>
      <c r="E49" s="37" t="str">
        <f>IFERROR(INDEX(Radiofarmaka[Kode], MATCH(D49, Radiofarmaka[Kodetekst (NKPK)], 0)), "")</f>
        <v/>
      </c>
      <c r="F49" s="22"/>
      <c r="G49" s="14"/>
      <c r="H49" s="23"/>
      <c r="I49" s="33"/>
      <c r="J49" s="33"/>
      <c r="K49" s="33"/>
      <c r="L49" s="33"/>
    </row>
    <row r="50" spans="1:12" x14ac:dyDescent="0.25">
      <c r="A50" s="31"/>
      <c r="B50" s="31"/>
      <c r="C50" s="31"/>
      <c r="D50" s="31"/>
      <c r="E50" s="31"/>
      <c r="F50" s="32" t="s">
        <v>731</v>
      </c>
      <c r="G50" s="31">
        <f>SUM(G11:G49)</f>
        <v>0</v>
      </c>
      <c r="H50" s="31" t="str">
        <f>IFERROR((SUMPRODUCT(G11:G49,H11:H49)/G50),"")</f>
        <v/>
      </c>
      <c r="I50" s="33"/>
      <c r="J50" s="33"/>
      <c r="K50" s="33"/>
      <c r="L50" s="33"/>
    </row>
    <row r="51" spans="1:12" x14ac:dyDescent="0.25">
      <c r="A51" s="33"/>
      <c r="B51" s="33"/>
      <c r="C51" s="33"/>
      <c r="D51" s="33"/>
      <c r="E51" s="33"/>
      <c r="F51" s="62"/>
      <c r="G51" s="33"/>
      <c r="H51" s="33"/>
      <c r="I51" s="33"/>
      <c r="J51" s="33"/>
      <c r="K51" s="33"/>
      <c r="L51" s="33"/>
    </row>
    <row r="52" spans="1:12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1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1:12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1:12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2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1:12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2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</sheetData>
  <sheetProtection sheet="1" objects="1" scenarios="1" deleteRows="0" selectLockedCells="1"/>
  <mergeCells count="3">
    <mergeCell ref="D8:E9"/>
    <mergeCell ref="G5:H6"/>
    <mergeCell ref="G7:H8"/>
  </mergeCells>
  <dataValidations count="4">
    <dataValidation type="decimal" allowBlank="1" showInputMessage="1" showErrorMessage="1" errorTitle="Komma" error="Bruk komma istedet for punktum." sqref="G11:H49" xr:uid="{1A95B735-3F4A-4F8D-A154-E75A8724F2B5}">
      <formula1>0</formula1>
      <formula2>10000</formula2>
    </dataValidation>
    <dataValidation type="list" showInputMessage="1" showErrorMessage="1" errorTitle="Finner ikke undersøkelse" error="Undersøkelsen finnes ikke i NCRP sin database for nukleærmedisin. Vennligst velg en undersøkelse fra rullegardinlisten." sqref="B11:B31" xr:uid="{640D6C1E-1340-46AF-8E5B-32B375ECB12E}">
      <formula1>PPETCT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32:B49" xr:uid="{11F0B325-881D-40C4-B4C9-49DD157030C7}">
      <formula1>PPETMR</formula1>
    </dataValidation>
    <dataValidation type="list" showInputMessage="1" showErrorMessage="1" errorTitle="Finner ikke radiofarmaka" error="Radiofarmaka finnes ikke i ATC eller NCRP register. Vennligst velg fra rullegardinlisten eller bruk feltet Andre." sqref="D11:D49" xr:uid="{D982D310-447A-4DF2-9022-70F1380C87BA}">
      <formula1>RFPET</formula1>
    </dataValidation>
  </dataValidations>
  <hyperlinks>
    <hyperlink ref="G5:H6" r:id="rId1" display="Opplastes til DSA innen 31. mars 2026 via Min side" xr:uid="{F557049E-9388-46D3-9144-400AD4DCA1C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FBBD-4365-4E7B-8077-A673CEC76003}">
  <sheetPr codeName="Ark3"/>
  <dimension ref="A1:L49"/>
  <sheetViews>
    <sheetView zoomScaleNormal="100" workbookViewId="0">
      <pane ySplit="10" topLeftCell="A11" activePane="bottomLeft" state="frozen"/>
      <selection pane="bottomLeft" activeCell="B5" sqref="B5"/>
    </sheetView>
  </sheetViews>
  <sheetFormatPr baseColWidth="10" defaultColWidth="12.5703125" defaultRowHeight="15.75" x14ac:dyDescent="0.25"/>
  <cols>
    <col min="1" max="1" width="14.7109375" style="34" customWidth="1"/>
    <col min="2" max="2" width="49" style="34" customWidth="1"/>
    <col min="3" max="3" width="11.42578125" style="34" customWidth="1"/>
    <col min="4" max="4" width="42.42578125" style="34" customWidth="1"/>
    <col min="5" max="5" width="10.28515625" style="34" customWidth="1"/>
    <col min="6" max="6" width="30.85546875" style="34" customWidth="1"/>
    <col min="7" max="7" width="18.28515625" style="34" customWidth="1"/>
    <col min="8" max="8" width="19.28515625" style="34" customWidth="1"/>
    <col min="9" max="14" width="12.5703125" style="34"/>
    <col min="15" max="16" width="8.7109375" style="34" customWidth="1"/>
    <col min="17" max="16384" width="12.5703125" style="34"/>
  </cols>
  <sheetData>
    <row r="1" spans="1:12" hidden="1" x14ac:dyDescent="0.25">
      <c r="A1" s="40"/>
      <c r="B1" s="41"/>
      <c r="C1" s="41"/>
      <c r="D1" s="41"/>
      <c r="E1" s="41"/>
      <c r="F1" s="41"/>
      <c r="G1" s="41"/>
      <c r="H1" s="41"/>
      <c r="I1" s="41"/>
      <c r="J1" s="33"/>
      <c r="K1" s="33"/>
    </row>
    <row r="2" spans="1:12" hidden="1" x14ac:dyDescent="0.25">
      <c r="A2" s="42"/>
      <c r="B2" s="33"/>
      <c r="C2" s="43"/>
      <c r="D2" s="43"/>
      <c r="E2" s="43"/>
      <c r="F2" s="43"/>
      <c r="G2" s="43"/>
      <c r="H2" s="41"/>
      <c r="I2" s="41"/>
      <c r="J2" s="33"/>
      <c r="K2" s="33"/>
    </row>
    <row r="3" spans="1:12" x14ac:dyDescent="0.25">
      <c r="A3" s="44"/>
      <c r="B3" s="33"/>
      <c r="C3" s="43"/>
      <c r="D3" s="43"/>
      <c r="E3" s="43"/>
      <c r="F3" s="43"/>
      <c r="G3" s="43"/>
      <c r="H3" s="43"/>
      <c r="I3" s="41"/>
      <c r="J3" s="41"/>
      <c r="K3" s="33"/>
      <c r="L3" s="33"/>
    </row>
    <row r="4" spans="1:12" ht="18.75" customHeight="1" thickBot="1" x14ac:dyDescent="0.35">
      <c r="A4" s="45"/>
      <c r="B4" s="46" t="s">
        <v>732</v>
      </c>
      <c r="C4" s="43"/>
      <c r="D4" s="43"/>
      <c r="E4" s="43"/>
      <c r="F4" s="43"/>
      <c r="G4" s="33"/>
      <c r="H4" s="33"/>
      <c r="I4" s="41"/>
      <c r="J4" s="33"/>
      <c r="K4" s="33"/>
      <c r="L4" s="33"/>
    </row>
    <row r="5" spans="1:12" ht="20.100000000000001" customHeight="1" x14ac:dyDescent="0.25">
      <c r="A5" s="47" t="s">
        <v>0</v>
      </c>
      <c r="B5" s="79"/>
      <c r="C5" s="48"/>
      <c r="D5" s="48"/>
      <c r="E5" s="48"/>
      <c r="F5" s="48"/>
      <c r="G5" s="80" t="s">
        <v>733</v>
      </c>
      <c r="H5" s="81"/>
      <c r="I5" s="33"/>
      <c r="J5" s="33"/>
      <c r="K5" s="33"/>
      <c r="L5" s="33"/>
    </row>
    <row r="6" spans="1:12" ht="20.100000000000001" customHeight="1" thickBot="1" x14ac:dyDescent="0.3">
      <c r="A6" s="50" t="s">
        <v>1</v>
      </c>
      <c r="B6" s="9"/>
      <c r="C6" s="48"/>
      <c r="D6" s="48"/>
      <c r="E6" s="48"/>
      <c r="F6" s="48"/>
      <c r="G6" s="82"/>
      <c r="H6" s="83"/>
      <c r="I6" s="33"/>
      <c r="J6" s="33"/>
      <c r="K6" s="33"/>
      <c r="L6" s="33"/>
    </row>
    <row r="7" spans="1:12" ht="20.100000000000001" customHeight="1" x14ac:dyDescent="0.3">
      <c r="A7" s="50" t="s">
        <v>2</v>
      </c>
      <c r="B7" s="9"/>
      <c r="C7" s="42"/>
      <c r="D7" s="42"/>
      <c r="E7" s="42"/>
      <c r="F7" s="51"/>
      <c r="G7" s="84" t="s">
        <v>746</v>
      </c>
      <c r="H7" s="84"/>
      <c r="I7" s="33"/>
      <c r="J7" s="33"/>
      <c r="K7" s="33"/>
      <c r="L7" s="33"/>
    </row>
    <row r="8" spans="1:12" ht="20.100000000000001" customHeight="1" thickBot="1" x14ac:dyDescent="0.3">
      <c r="A8" s="52" t="s">
        <v>747</v>
      </c>
      <c r="B8" s="10"/>
      <c r="C8" s="77"/>
      <c r="D8" s="90" t="s">
        <v>235</v>
      </c>
      <c r="E8" s="90"/>
      <c r="F8" s="77"/>
      <c r="G8" s="85"/>
      <c r="H8" s="85"/>
      <c r="I8" s="33"/>
      <c r="J8" s="33"/>
      <c r="K8" s="33"/>
      <c r="L8" s="33"/>
    </row>
    <row r="9" spans="1:12" ht="8.25" customHeight="1" thickBot="1" x14ac:dyDescent="0.3">
      <c r="A9" s="40"/>
      <c r="B9" s="42"/>
      <c r="C9" s="78"/>
      <c r="D9" s="91"/>
      <c r="E9" s="91"/>
      <c r="F9" s="78"/>
      <c r="G9" s="42"/>
      <c r="H9" s="42"/>
      <c r="I9" s="33"/>
      <c r="J9" s="33"/>
      <c r="K9" s="33"/>
      <c r="L9" s="33"/>
    </row>
    <row r="10" spans="1:12" ht="28.5" customHeight="1" thickBot="1" x14ac:dyDescent="0.3">
      <c r="A10" s="54"/>
      <c r="B10" s="55" t="s">
        <v>724</v>
      </c>
      <c r="C10" s="56" t="s">
        <v>4</v>
      </c>
      <c r="D10" s="57" t="s">
        <v>5</v>
      </c>
      <c r="E10" s="58" t="s">
        <v>726</v>
      </c>
      <c r="F10" s="59" t="s">
        <v>6</v>
      </c>
      <c r="G10" s="60" t="s">
        <v>7</v>
      </c>
      <c r="H10" s="61" t="s">
        <v>8</v>
      </c>
      <c r="I10" s="33"/>
      <c r="J10" s="33"/>
      <c r="K10" s="33"/>
      <c r="L10" s="33"/>
    </row>
    <row r="11" spans="1:12" x14ac:dyDescent="0.25">
      <c r="A11" s="73" t="s">
        <v>725</v>
      </c>
      <c r="B11" s="11"/>
      <c r="C11" s="38" t="str">
        <f>IFERROR(INDEX(Prosedyrer[Kode], MATCH(B11, Prosedyrer[Kodetekst], 0)), "")</f>
        <v/>
      </c>
      <c r="D11" s="15"/>
      <c r="E11" s="35" t="str">
        <f>IFERROR(INDEX(Radiofarmaka[Kode], MATCH(D11, Radiofarmaka[Kodetekst (NKPK)], 0)), "")</f>
        <v/>
      </c>
      <c r="F11" s="16"/>
      <c r="G11" s="17"/>
      <c r="H11" s="18"/>
      <c r="I11" s="33"/>
      <c r="J11" s="33"/>
      <c r="K11" s="33"/>
      <c r="L11" s="33"/>
    </row>
    <row r="12" spans="1:12" x14ac:dyDescent="0.25">
      <c r="A12" s="74" t="s">
        <v>725</v>
      </c>
      <c r="B12" s="12"/>
      <c r="C12" s="38" t="str">
        <f>IFERROR(INDEX(Prosedyrer[Kode], MATCH(B12, Prosedyrer[Kodetekst], 0)), "")</f>
        <v/>
      </c>
      <c r="D12" s="13"/>
      <c r="E12" s="35" t="str">
        <f>IFERROR(INDEX(Radiofarmaka[Kode], MATCH(D12, Radiofarmaka[Kodetekst (NKPK)], 0)), "")</f>
        <v/>
      </c>
      <c r="F12" s="19"/>
      <c r="G12" s="20"/>
      <c r="H12" s="21"/>
      <c r="I12" s="33"/>
      <c r="J12" s="33"/>
      <c r="K12" s="33"/>
      <c r="L12" s="33"/>
    </row>
    <row r="13" spans="1:12" x14ac:dyDescent="0.25">
      <c r="A13" s="75" t="s">
        <v>725</v>
      </c>
      <c r="B13" s="12"/>
      <c r="C13" s="35" t="str">
        <f>IFERROR(INDEX(Prosedyrer[Kode], MATCH(B13, Prosedyrer[Kodetekst], 0)), "")</f>
        <v/>
      </c>
      <c r="D13" s="19"/>
      <c r="E13" s="35" t="str">
        <f>IFERROR(INDEX(Radiofarmaka[Kode], MATCH(D13, Radiofarmaka[Kodetekst (NKPK)], 0)), "")</f>
        <v/>
      </c>
      <c r="F13" s="19"/>
      <c r="G13" s="20"/>
      <c r="H13" s="21"/>
      <c r="I13" s="33"/>
      <c r="J13" s="33"/>
      <c r="K13" s="33"/>
      <c r="L13" s="33"/>
    </row>
    <row r="14" spans="1:12" x14ac:dyDescent="0.25">
      <c r="A14" s="75" t="s">
        <v>725</v>
      </c>
      <c r="B14" s="12"/>
      <c r="C14" s="35" t="str">
        <f>IFERROR(INDEX(Prosedyrer[Kode], MATCH(B14, Prosedyrer[Kodetekst], 0)), "")</f>
        <v/>
      </c>
      <c r="D14" s="19"/>
      <c r="E14" s="35" t="str">
        <f>IFERROR(INDEX(Radiofarmaka[Kode], MATCH(D14, Radiofarmaka[Kodetekst (NKPK)], 0)), "")</f>
        <v/>
      </c>
      <c r="F14" s="19"/>
      <c r="G14" s="20"/>
      <c r="H14" s="21"/>
      <c r="I14" s="33"/>
      <c r="J14" s="33"/>
      <c r="K14" s="33"/>
      <c r="L14" s="33"/>
    </row>
    <row r="15" spans="1:12" x14ac:dyDescent="0.25">
      <c r="A15" s="75" t="s">
        <v>725</v>
      </c>
      <c r="B15" s="12"/>
      <c r="C15" s="35" t="str">
        <f>IFERROR(INDEX(Prosedyrer[Kode], MATCH(B15, Prosedyrer[Kodetekst], 0)), "")</f>
        <v/>
      </c>
      <c r="D15" s="19"/>
      <c r="E15" s="35" t="str">
        <f>IFERROR(INDEX(Radiofarmaka[Kode], MATCH(D15, Radiofarmaka[Kodetekst (NKPK)], 0)), "")</f>
        <v/>
      </c>
      <c r="F15" s="13"/>
      <c r="G15" s="20"/>
      <c r="H15" s="21"/>
      <c r="I15" s="33"/>
      <c r="J15" s="33"/>
      <c r="K15" s="33"/>
      <c r="L15" s="33"/>
    </row>
    <row r="16" spans="1:12" x14ac:dyDescent="0.25">
      <c r="A16" s="75" t="s">
        <v>725</v>
      </c>
      <c r="B16" s="13"/>
      <c r="C16" s="72" t="str">
        <f>IFERROR(INDEX(Prosedyrer[Kode], MATCH(B16, Prosedyrer[Kodetekst], 0)), "")</f>
        <v/>
      </c>
      <c r="D16" s="13"/>
      <c r="E16" s="35" t="str">
        <f>IFERROR(INDEX(Radiofarmaka[Kode], MATCH(D16, Radiofarmaka[Kodetekst (NKPK)], 0)), "")</f>
        <v/>
      </c>
      <c r="F16" s="13"/>
      <c r="G16" s="20"/>
      <c r="H16" s="21"/>
      <c r="I16" s="33"/>
      <c r="J16" s="33"/>
      <c r="K16" s="33"/>
      <c r="L16" s="33"/>
    </row>
    <row r="17" spans="1:12" x14ac:dyDescent="0.25">
      <c r="A17" s="75" t="s">
        <v>725</v>
      </c>
      <c r="B17" s="13"/>
      <c r="C17" s="72" t="str">
        <f>IFERROR(INDEX(Prosedyrer[Kode], MATCH(B17, Prosedyrer[Kodetekst], 0)), "")</f>
        <v/>
      </c>
      <c r="D17" s="13"/>
      <c r="E17" s="35" t="str">
        <f>IFERROR(INDEX(Radiofarmaka[Kode], MATCH(D17, Radiofarmaka[Kodetekst (NKPK)], 0)), "")</f>
        <v/>
      </c>
      <c r="F17" s="13"/>
      <c r="G17" s="20"/>
      <c r="H17" s="21"/>
      <c r="I17" s="33"/>
      <c r="J17" s="33"/>
      <c r="K17" s="33"/>
      <c r="L17" s="33"/>
    </row>
    <row r="18" spans="1:12" x14ac:dyDescent="0.25">
      <c r="A18" s="75" t="s">
        <v>725</v>
      </c>
      <c r="B18" s="13"/>
      <c r="C18" s="72" t="str">
        <f>IFERROR(INDEX(Prosedyrer[Kode], MATCH(B18, Prosedyrer[Kodetekst], 0)), "")</f>
        <v/>
      </c>
      <c r="D18" s="13"/>
      <c r="E18" s="35" t="str">
        <f>IFERROR(INDEX(Radiofarmaka[Kode], MATCH(D18, Radiofarmaka[Kodetekst (NKPK)], 0)), "")</f>
        <v/>
      </c>
      <c r="F18" s="13"/>
      <c r="G18" s="20"/>
      <c r="H18" s="21"/>
      <c r="I18" s="33"/>
      <c r="J18" s="33"/>
      <c r="K18" s="33"/>
      <c r="L18" s="33"/>
    </row>
    <row r="19" spans="1:12" x14ac:dyDescent="0.25">
      <c r="A19" s="75" t="s">
        <v>725</v>
      </c>
      <c r="B19" s="13"/>
      <c r="C19" s="72" t="str">
        <f>IFERROR(INDEX(Prosedyrer[Kode], MATCH(B19, Prosedyrer[Kodetekst], 0)), "")</f>
        <v/>
      </c>
      <c r="D19" s="13"/>
      <c r="E19" s="35" t="str">
        <f>IFERROR(INDEX(Radiofarmaka[Kode], MATCH(D19, Radiofarmaka[Kodetekst (NKPK)], 0)), "")</f>
        <v/>
      </c>
      <c r="F19" s="13"/>
      <c r="G19" s="20"/>
      <c r="H19" s="21"/>
      <c r="I19" s="33"/>
      <c r="J19" s="33"/>
      <c r="K19" s="33"/>
      <c r="L19" s="33"/>
    </row>
    <row r="20" spans="1:12" x14ac:dyDescent="0.25">
      <c r="A20" s="75" t="s">
        <v>725</v>
      </c>
      <c r="B20" s="13"/>
      <c r="C20" s="72" t="str">
        <f>IFERROR(INDEX(Prosedyrer[Kode], MATCH(B20, Prosedyrer[Kodetekst], 0)), "")</f>
        <v/>
      </c>
      <c r="D20" s="13"/>
      <c r="E20" s="35" t="str">
        <f>IFERROR(INDEX(Radiofarmaka[Kode], MATCH(D20, Radiofarmaka[Kodetekst (NKPK)], 0)), "")</f>
        <v/>
      </c>
      <c r="F20" s="13"/>
      <c r="G20" s="20"/>
      <c r="H20" s="21"/>
      <c r="I20" s="33"/>
      <c r="J20" s="33"/>
      <c r="K20" s="33"/>
      <c r="L20" s="33"/>
    </row>
    <row r="21" spans="1:12" x14ac:dyDescent="0.25">
      <c r="A21" s="75" t="s">
        <v>725</v>
      </c>
      <c r="B21" s="13"/>
      <c r="C21" s="72" t="str">
        <f>IFERROR(INDEX(Prosedyrer[Kode], MATCH(B21, Prosedyrer[Kodetekst], 0)), "")</f>
        <v/>
      </c>
      <c r="D21" s="13"/>
      <c r="E21" s="35" t="str">
        <f>IFERROR(INDEX(Radiofarmaka[Kode], MATCH(D21, Radiofarmaka[Kodetekst (NKPK)], 0)), "")</f>
        <v/>
      </c>
      <c r="F21" s="13"/>
      <c r="G21" s="20"/>
      <c r="H21" s="21"/>
      <c r="I21" s="33"/>
      <c r="J21" s="33"/>
      <c r="K21" s="33"/>
      <c r="L21" s="33"/>
    </row>
    <row r="22" spans="1:12" x14ac:dyDescent="0.25">
      <c r="A22" s="75" t="s">
        <v>725</v>
      </c>
      <c r="B22" s="13"/>
      <c r="C22" s="72" t="str">
        <f>IFERROR(INDEX(Prosedyrer[Kode], MATCH(B22, Prosedyrer[Kodetekst], 0)), "")</f>
        <v/>
      </c>
      <c r="D22" s="13"/>
      <c r="E22" s="35" t="str">
        <f>IFERROR(INDEX(Radiofarmaka[Kode], MATCH(D22, Radiofarmaka[Kodetekst (NKPK)], 0)), "")</f>
        <v/>
      </c>
      <c r="F22" s="13"/>
      <c r="G22" s="20"/>
      <c r="H22" s="21"/>
      <c r="I22" s="33"/>
      <c r="J22" s="33"/>
      <c r="K22" s="33"/>
      <c r="L22" s="33"/>
    </row>
    <row r="23" spans="1:12" x14ac:dyDescent="0.25">
      <c r="A23" s="75" t="s">
        <v>725</v>
      </c>
      <c r="B23" s="13"/>
      <c r="C23" s="72" t="str">
        <f>IFERROR(INDEX(Prosedyrer[Kode], MATCH(B23, Prosedyrer[Kodetekst], 0)), "")</f>
        <v/>
      </c>
      <c r="D23" s="13"/>
      <c r="E23" s="35" t="str">
        <f>IFERROR(INDEX(Radiofarmaka[Kode], MATCH(D23, Radiofarmaka[Kodetekst (NKPK)], 0)), "")</f>
        <v/>
      </c>
      <c r="F23" s="13"/>
      <c r="G23" s="20"/>
      <c r="H23" s="21"/>
      <c r="I23" s="33"/>
      <c r="J23" s="33"/>
      <c r="K23" s="33"/>
      <c r="L23" s="33"/>
    </row>
    <row r="24" spans="1:12" x14ac:dyDescent="0.25">
      <c r="A24" s="75" t="s">
        <v>725</v>
      </c>
      <c r="B24" s="13"/>
      <c r="C24" s="72" t="str">
        <f>IFERROR(INDEX(Prosedyrer[Kode], MATCH(B24, Prosedyrer[Kodetekst], 0)), "")</f>
        <v/>
      </c>
      <c r="D24" s="13"/>
      <c r="E24" s="35" t="str">
        <f>IFERROR(INDEX(Radiofarmaka[Kode], MATCH(D24, Radiofarmaka[Kodetekst (NKPK)], 0)), "")</f>
        <v/>
      </c>
      <c r="F24" s="13"/>
      <c r="G24" s="20"/>
      <c r="H24" s="21"/>
      <c r="I24" s="33"/>
      <c r="J24" s="33"/>
      <c r="K24" s="33"/>
      <c r="L24" s="33"/>
    </row>
    <row r="25" spans="1:12" x14ac:dyDescent="0.25">
      <c r="A25" s="75" t="s">
        <v>725</v>
      </c>
      <c r="B25" s="13"/>
      <c r="C25" s="72" t="str">
        <f>IFERROR(INDEX(Prosedyrer[Kode], MATCH(B25, Prosedyrer[Kodetekst], 0)), "")</f>
        <v/>
      </c>
      <c r="D25" s="13"/>
      <c r="E25" s="35" t="str">
        <f>IFERROR(INDEX(Radiofarmaka[Kode], MATCH(D25, Radiofarmaka[Kodetekst (NKPK)], 0)), "")</f>
        <v/>
      </c>
      <c r="F25" s="13"/>
      <c r="G25" s="20"/>
      <c r="H25" s="21"/>
      <c r="I25" s="33"/>
      <c r="J25" s="33"/>
      <c r="K25" s="33"/>
      <c r="L25" s="33"/>
    </row>
    <row r="26" spans="1:12" x14ac:dyDescent="0.25">
      <c r="A26" s="75" t="s">
        <v>725</v>
      </c>
      <c r="B26" s="13"/>
      <c r="C26" s="72" t="str">
        <f>IFERROR(INDEX(Prosedyrer[Kode], MATCH(B26, Prosedyrer[Kodetekst], 0)), "")</f>
        <v/>
      </c>
      <c r="D26" s="13"/>
      <c r="E26" s="35" t="str">
        <f>IFERROR(INDEX(Radiofarmaka[Kode], MATCH(D26, Radiofarmaka[Kodetekst (NKPK)], 0)), "")</f>
        <v/>
      </c>
      <c r="F26" s="13"/>
      <c r="G26" s="20"/>
      <c r="H26" s="21"/>
      <c r="I26" s="33"/>
      <c r="J26" s="33"/>
      <c r="K26" s="33"/>
      <c r="L26" s="33"/>
    </row>
    <row r="27" spans="1:12" x14ac:dyDescent="0.25">
      <c r="A27" s="75" t="s">
        <v>725</v>
      </c>
      <c r="B27" s="13"/>
      <c r="C27" s="72" t="str">
        <f>IFERROR(INDEX(Prosedyrer[Kode], MATCH(B27, Prosedyrer[Kodetekst], 0)), "")</f>
        <v/>
      </c>
      <c r="D27" s="13"/>
      <c r="E27" s="35" t="str">
        <f>IFERROR(INDEX(Radiofarmaka[Kode], MATCH(D27, Radiofarmaka[Kodetekst (NKPK)], 0)), "")</f>
        <v/>
      </c>
      <c r="F27" s="13"/>
      <c r="G27" s="20"/>
      <c r="H27" s="21"/>
      <c r="I27" s="33"/>
      <c r="J27" s="33"/>
      <c r="K27" s="33"/>
      <c r="L27" s="33"/>
    </row>
    <row r="28" spans="1:12" x14ac:dyDescent="0.25">
      <c r="A28" s="75" t="s">
        <v>725</v>
      </c>
      <c r="B28" s="13"/>
      <c r="C28" s="72" t="str">
        <f>IFERROR(INDEX(Prosedyrer[Kode], MATCH(B28, Prosedyrer[Kodetekst], 0)), "")</f>
        <v/>
      </c>
      <c r="D28" s="13"/>
      <c r="E28" s="35" t="str">
        <f>IFERROR(INDEX(Radiofarmaka[Kode], MATCH(D28, Radiofarmaka[Kodetekst (NKPK)], 0)), "")</f>
        <v/>
      </c>
      <c r="F28" s="13"/>
      <c r="G28" s="20"/>
      <c r="H28" s="21"/>
      <c r="I28" s="33"/>
      <c r="J28" s="33"/>
      <c r="K28" s="33"/>
      <c r="L28" s="33"/>
    </row>
    <row r="29" spans="1:12" x14ac:dyDescent="0.25">
      <c r="A29" s="75" t="s">
        <v>725</v>
      </c>
      <c r="B29" s="13"/>
      <c r="C29" s="72" t="str">
        <f>IFERROR(INDEX(Prosedyrer[Kode], MATCH(B29, Prosedyrer[Kodetekst], 0)), "")</f>
        <v/>
      </c>
      <c r="D29" s="13"/>
      <c r="E29" s="35" t="str">
        <f>IFERROR(INDEX(Radiofarmaka[Kode], MATCH(D29, Radiofarmaka[Kodetekst (NKPK)], 0)), "")</f>
        <v/>
      </c>
      <c r="F29" s="13"/>
      <c r="G29" s="20"/>
      <c r="H29" s="21"/>
      <c r="I29" s="33"/>
      <c r="J29" s="33"/>
      <c r="K29" s="33"/>
      <c r="L29" s="33"/>
    </row>
    <row r="30" spans="1:12" x14ac:dyDescent="0.25">
      <c r="A30" s="75" t="s">
        <v>725</v>
      </c>
      <c r="B30" s="13"/>
      <c r="C30" s="72" t="str">
        <f>IFERROR(INDEX(Prosedyrer[Kode], MATCH(B30, Prosedyrer[Kodetekst], 0)), "")</f>
        <v/>
      </c>
      <c r="D30" s="13"/>
      <c r="E30" s="35" t="str">
        <f>IFERROR(INDEX(Radiofarmaka[Kode], MATCH(D30, Radiofarmaka[Kodetekst (NKPK)], 0)), "")</f>
        <v/>
      </c>
      <c r="F30" s="13"/>
      <c r="G30" s="20"/>
      <c r="H30" s="21"/>
      <c r="I30" s="33"/>
      <c r="J30" s="33"/>
      <c r="K30" s="33"/>
      <c r="L30" s="33"/>
    </row>
    <row r="31" spans="1:12" x14ac:dyDescent="0.25">
      <c r="A31" s="75" t="s">
        <v>725</v>
      </c>
      <c r="B31" s="13"/>
      <c r="C31" s="72" t="str">
        <f>IFERROR(INDEX(Prosedyrer[Kode], MATCH(B31, Prosedyrer[Kodetekst], 0)), "")</f>
        <v/>
      </c>
      <c r="D31" s="13"/>
      <c r="E31" s="35" t="str">
        <f>IFERROR(INDEX(Radiofarmaka[Kode], MATCH(D31, Radiofarmaka[Kodetekst (NKPK)], 0)), "")</f>
        <v/>
      </c>
      <c r="F31" s="13"/>
      <c r="G31" s="20"/>
      <c r="H31" s="21"/>
      <c r="I31" s="33"/>
      <c r="J31" s="33"/>
      <c r="K31" s="33"/>
      <c r="L31" s="33"/>
    </row>
    <row r="32" spans="1:12" x14ac:dyDescent="0.25">
      <c r="A32" s="75" t="s">
        <v>725</v>
      </c>
      <c r="B32" s="13"/>
      <c r="C32" s="72" t="str">
        <f>IFERROR(INDEX(Prosedyrer[Kode], MATCH(B32, Prosedyrer[Kodetekst], 0)), "")</f>
        <v/>
      </c>
      <c r="D32" s="13"/>
      <c r="E32" s="35" t="str">
        <f>IFERROR(INDEX(Radiofarmaka[Kode], MATCH(D32, Radiofarmaka[Kodetekst (NKPK)], 0)), "")</f>
        <v/>
      </c>
      <c r="F32" s="13"/>
      <c r="G32" s="20"/>
      <c r="H32" s="21"/>
      <c r="I32" s="33"/>
      <c r="J32" s="33"/>
      <c r="K32" s="33"/>
      <c r="L32" s="33"/>
    </row>
    <row r="33" spans="1:12" x14ac:dyDescent="0.25">
      <c r="A33" s="75" t="s">
        <v>725</v>
      </c>
      <c r="B33" s="13"/>
      <c r="C33" s="72" t="str">
        <f>IFERROR(INDEX(Prosedyrer[Kode], MATCH(B33, Prosedyrer[Kodetekst], 0)), "")</f>
        <v/>
      </c>
      <c r="D33" s="13"/>
      <c r="E33" s="35" t="str">
        <f>IFERROR(INDEX(Radiofarmaka[Kode], MATCH(D33, Radiofarmaka[Kodetekst (NKPK)], 0)), "")</f>
        <v/>
      </c>
      <c r="F33" s="13"/>
      <c r="G33" s="20"/>
      <c r="H33" s="21"/>
      <c r="I33" s="33"/>
      <c r="J33" s="33"/>
      <c r="K33" s="33"/>
      <c r="L33" s="33"/>
    </row>
    <row r="34" spans="1:12" x14ac:dyDescent="0.25">
      <c r="A34" s="75" t="s">
        <v>725</v>
      </c>
      <c r="B34" s="13"/>
      <c r="C34" s="72" t="str">
        <f>IFERROR(INDEX(Prosedyrer[Kode], MATCH(B34, Prosedyrer[Kodetekst], 0)), "")</f>
        <v/>
      </c>
      <c r="D34" s="13"/>
      <c r="E34" s="35" t="str">
        <f>IFERROR(INDEX(Radiofarmaka[Kode], MATCH(D34, Radiofarmaka[Kodetekst (NKPK)], 0)), "")</f>
        <v/>
      </c>
      <c r="F34" s="13"/>
      <c r="G34" s="20"/>
      <c r="H34" s="21"/>
      <c r="I34" s="33"/>
      <c r="J34" s="33"/>
      <c r="K34" s="33"/>
      <c r="L34" s="33"/>
    </row>
    <row r="35" spans="1:12" x14ac:dyDescent="0.25">
      <c r="A35" s="75" t="s">
        <v>725</v>
      </c>
      <c r="B35" s="13"/>
      <c r="C35" s="72" t="str">
        <f>IFERROR(INDEX(Prosedyrer[Kode], MATCH(B35, Prosedyrer[Kodetekst], 0)), "")</f>
        <v/>
      </c>
      <c r="D35" s="13"/>
      <c r="E35" s="35" t="str">
        <f>IFERROR(INDEX(Radiofarmaka[Kode], MATCH(D35, Radiofarmaka[Kodetekst (NKPK)], 0)), "")</f>
        <v/>
      </c>
      <c r="F35" s="13"/>
      <c r="G35" s="20"/>
      <c r="H35" s="21"/>
      <c r="I35" s="33"/>
      <c r="J35" s="33"/>
      <c r="K35" s="33"/>
      <c r="L35" s="33"/>
    </row>
    <row r="36" spans="1:12" ht="16.5" thickBot="1" x14ac:dyDescent="0.3">
      <c r="A36" s="76" t="s">
        <v>725</v>
      </c>
      <c r="B36" s="14"/>
      <c r="C36" s="37" t="str">
        <f>IFERROR(INDEX(Prosedyrer[Kode], MATCH(B36, Prosedyrer[Kodetekst], 0)), "")</f>
        <v/>
      </c>
      <c r="D36" s="14"/>
      <c r="E36" s="37" t="str">
        <f>IFERROR(INDEX(Radiofarmaka[Kode], MATCH(D36, Radiofarmaka[Kodetekst (NKPK)], 0)), "")</f>
        <v/>
      </c>
      <c r="F36" s="22"/>
      <c r="G36" s="14"/>
      <c r="H36" s="23"/>
      <c r="I36" s="33"/>
      <c r="J36" s="33"/>
      <c r="K36" s="33"/>
      <c r="L36" s="33"/>
    </row>
    <row r="37" spans="1:12" x14ac:dyDescent="0.25">
      <c r="A37" s="31"/>
      <c r="B37" s="31"/>
      <c r="C37" s="31"/>
      <c r="D37" s="31"/>
      <c r="E37" s="31"/>
      <c r="F37" s="32" t="s">
        <v>731</v>
      </c>
      <c r="G37" s="31">
        <f>SUM(G11:G36)</f>
        <v>0</v>
      </c>
      <c r="H37" s="31" t="str">
        <f>IFERROR((SUMPRODUCT(G11:G36,H11:H36)/G37),"")</f>
        <v/>
      </c>
      <c r="I37" s="33"/>
      <c r="J37" s="33"/>
      <c r="K37" s="33"/>
      <c r="L37" s="33"/>
    </row>
    <row r="38" spans="1:12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2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2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2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2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1:12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</sheetData>
  <sheetProtection sheet="1" objects="1" scenarios="1" insertRows="0" selectLockedCells="1"/>
  <mergeCells count="3">
    <mergeCell ref="D8:E9"/>
    <mergeCell ref="G5:H6"/>
    <mergeCell ref="G7:H8"/>
  </mergeCells>
  <phoneticPr fontId="55" type="noConversion"/>
  <dataValidations count="3">
    <dataValidation type="decimal" allowBlank="1" showInputMessage="1" showErrorMessage="1" errorTitle="Komma" error="Bruk komma istedet for punktum." sqref="G11:H36" xr:uid="{A3D73986-FF24-4F6E-A692-9EBB2676B673}">
      <formula1>0</formula1>
      <formula2>10000</formula2>
    </dataValidation>
    <dataValidation type="list" showInputMessage="1" showErrorMessage="1" errorTitle="Finner ikke radiofarmaka" error="Radiofarmaka finnes ikke i ATC eller NCRP register. Vennligst velg fra rullegardinlisten eller bruk feltet Andre." sqref="D11:D36" xr:uid="{CA64DAE9-320A-4B58-B91B-CCE42EAB392F}">
      <formula1>RFTerapi</formula1>
    </dataValidation>
    <dataValidation type="list" showInputMessage="1" showErrorMessage="1" errorTitle="Finner ikke behandling" error="Behandlingen finnes ikke i NCRP sin database for nukleærmedisin. Vennligst velg en behandling fra rullegardinlisten." sqref="B11:B36" xr:uid="{B63D282C-23CB-4EB5-AC49-5C62F5719DC3}">
      <formula1>PNMTerapi</formula1>
    </dataValidation>
  </dataValidations>
  <hyperlinks>
    <hyperlink ref="G5:H6" r:id="rId1" display="Opplastes til DSA innen 31. mars 2026 via Min side" xr:uid="{CD1DDC9F-80AD-4DEC-8C4F-E3066931A11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51B8-467A-4724-B3DD-66EEDC3AE844}">
  <sheetPr codeName="Ark4"/>
  <dimension ref="C2:G103"/>
  <sheetViews>
    <sheetView zoomScale="80" zoomScaleNormal="80" workbookViewId="0"/>
  </sheetViews>
  <sheetFormatPr baseColWidth="10" defaultColWidth="9.140625" defaultRowHeight="15" x14ac:dyDescent="0.25"/>
  <cols>
    <col min="3" max="3" width="13" customWidth="1"/>
    <col min="4" max="4" width="27.7109375" customWidth="1"/>
    <col min="5" max="5" width="15" customWidth="1"/>
    <col min="6" max="6" width="13.140625" customWidth="1"/>
    <col min="7" max="7" width="53.85546875" customWidth="1"/>
    <col min="11" max="11" width="17.28515625" customWidth="1"/>
    <col min="12" max="12" width="29.140625" customWidth="1"/>
    <col min="13" max="14" width="14.28515625" customWidth="1"/>
    <col min="15" max="15" width="53.28515625" customWidth="1"/>
  </cols>
  <sheetData>
    <row r="2" spans="3:7" x14ac:dyDescent="0.25">
      <c r="C2" t="s">
        <v>20</v>
      </c>
      <c r="D2" t="s">
        <v>3</v>
      </c>
      <c r="E2" t="s">
        <v>262</v>
      </c>
      <c r="F2" t="s">
        <v>263</v>
      </c>
      <c r="G2" t="s">
        <v>22</v>
      </c>
    </row>
    <row r="3" spans="3:7" x14ac:dyDescent="0.25">
      <c r="C3" t="str">
        <f t="shared" ref="C3:C34" si="0">IF(OR(LEFT(G3,FIND(" ",G3&amp;" ")-1)="NM",
           LEFT(G3,FIND(" ",G3&amp;" ")-1)="PET/CT",
           LEFT(G3,FIND(" ",G3&amp;" ")-1)="PET/MR"),
     LEFT(G3,FIND(" ",G3&amp;" ")-1),
     "NTP")</f>
        <v>NM</v>
      </c>
      <c r="D3" t="str">
        <f>IFERROR(CHOOSE(MATCH(MID(F3,2,1),{"A";"R";"S";"B";"F";"G";"J";"K";"P"},0),"Hode","Blod","Helkropp","Endokrine organer","Hjerte og brystvegg","Hjerte og brystvegg","Fordøyelsesorganer og milt","Urinveier og genitalia","Lymfesystem"), "Andre")</f>
        <v>Endokrine organer</v>
      </c>
      <c r="E3" t="s">
        <v>19</v>
      </c>
      <c r="F3" t="s">
        <v>511</v>
      </c>
      <c r="G3" t="s">
        <v>606</v>
      </c>
    </row>
    <row r="4" spans="3:7" x14ac:dyDescent="0.25">
      <c r="C4" t="str">
        <f t="shared" si="0"/>
        <v>NM</v>
      </c>
      <c r="D4" t="str">
        <f>IFERROR(CHOOSE(MATCH(MID(F4,2,1),{"A";"R";"S";"B";"F";"G";"J";"K";"P"},0),"Hode","Blod","Helkropp","Endokrine organer","Hjerte og brystvegg","Hjerte og brystvegg","Fordøyelsesorganer og milt","Urinveier og genitalia","Lymfesystem"), "Andre")</f>
        <v>Endokrine organer</v>
      </c>
      <c r="E4" t="s">
        <v>19</v>
      </c>
      <c r="F4" t="s">
        <v>512</v>
      </c>
      <c r="G4" t="s">
        <v>607</v>
      </c>
    </row>
    <row r="5" spans="3:7" x14ac:dyDescent="0.25">
      <c r="C5" t="str">
        <f t="shared" si="0"/>
        <v>NM</v>
      </c>
      <c r="D5" t="str">
        <f>IFERROR(CHOOSE(MATCH(MID(F5,2,1),{"A";"R";"S";"B";"F";"G";"J";"K";"P"},0),"Hode","Blod","Helkropp","Endokrine organer","Hjerte og brystvegg","Hjerte og brystvegg","Fordøyelsesorganer og milt","Urinveier og genitalia","Lymfesystem"), "Andre")</f>
        <v>Endokrine organer</v>
      </c>
      <c r="E5" t="s">
        <v>19</v>
      </c>
      <c r="F5" t="s">
        <v>513</v>
      </c>
      <c r="G5" t="s">
        <v>608</v>
      </c>
    </row>
    <row r="6" spans="3:7" x14ac:dyDescent="0.25">
      <c r="C6" t="str">
        <f t="shared" si="0"/>
        <v>NTP</v>
      </c>
      <c r="D6" t="str">
        <f>IFERROR(CHOOSE(MATCH(MID(F6,2,1),{"A";"R";"S";"B";"F";"G";"J";"K";"P"},0),"Hode","Blod","Helkropp","Endokrine organer","Hjerte og brystvegg","Hjerte og brystvegg","Fordøyelsesorganer og milt","Urinveier og genitalia","Lymfesystem"), "Andre")</f>
        <v>Endokrine organer</v>
      </c>
      <c r="E6" t="s">
        <v>19</v>
      </c>
      <c r="F6" t="s">
        <v>716</v>
      </c>
      <c r="G6" t="s">
        <v>734</v>
      </c>
    </row>
    <row r="7" spans="3:7" x14ac:dyDescent="0.25">
      <c r="C7" t="str">
        <f t="shared" si="0"/>
        <v>NTP</v>
      </c>
      <c r="D7" t="str">
        <f>IFERROR(CHOOSE(MATCH(MID(F7,2,1),{"A";"R";"S";"B";"F";"G";"J";"K";"P"},0),"Hode","Blod","Helkropp","Endokrine organer","Hjerte og brystvegg","Hjerte og brystvegg","Fordøyelsesorganer og milt","Urinveier og genitalia","Lymfesystem"), "Andre")</f>
        <v>Endokrine organer</v>
      </c>
      <c r="E7" t="s">
        <v>19</v>
      </c>
      <c r="F7" t="s">
        <v>717</v>
      </c>
      <c r="G7" t="s">
        <v>735</v>
      </c>
    </row>
    <row r="8" spans="3:7" x14ac:dyDescent="0.25">
      <c r="C8" t="str">
        <f t="shared" si="0"/>
        <v>NM</v>
      </c>
      <c r="D8" t="str">
        <f>IFERROR(CHOOSE(MATCH(MID(F8,2,1),{"A";"R";"S";"B";"F";"G";"J";"K";"P"},0),"Hode","Blod","Helkropp","Endokrine organer","Hjerte og brystvegg","Hjerte og brystvegg","Fordøyelsesorganer og milt","Urinveier og genitalia","Lymfesystem"), "Andre")</f>
        <v>Endokrine organer</v>
      </c>
      <c r="E8" t="s">
        <v>19</v>
      </c>
      <c r="F8" t="s">
        <v>514</v>
      </c>
      <c r="G8" t="s">
        <v>609</v>
      </c>
    </row>
    <row r="9" spans="3:7" x14ac:dyDescent="0.25">
      <c r="C9" t="str">
        <f t="shared" si="0"/>
        <v>NM</v>
      </c>
      <c r="D9" t="str">
        <f>IFERROR(CHOOSE(MATCH(MID(F9,2,1),{"A";"R";"S";"B";"F";"G";"J";"K";"P"},0),"Hode","Blod","Helkropp","Endokrine organer","Hjerte og brystvegg","Hjerte og brystvegg","Fordøyelsesorganer og milt","Urinveier og genitalia","Lymfesystem"), "Andre")</f>
        <v>Endokrine organer</v>
      </c>
      <c r="E9" t="s">
        <v>19</v>
      </c>
      <c r="F9" t="s">
        <v>515</v>
      </c>
      <c r="G9" t="s">
        <v>610</v>
      </c>
    </row>
    <row r="10" spans="3:7" x14ac:dyDescent="0.25">
      <c r="C10" t="str">
        <f t="shared" si="0"/>
        <v>NM</v>
      </c>
      <c r="D10" t="str">
        <f>IFERROR(CHOOSE(MATCH(MID(F10,2,1),{"A";"R";"S";"B";"F";"G";"J";"K";"P"},0),"Hode","Blod","Helkropp","Endokrine organer","Hjerte og brystvegg","Hjerte og brystvegg","Fordøyelsesorganer og milt","Urinveier og genitalia","Lymfesystem"), "Andre")</f>
        <v>Endokrine organer</v>
      </c>
      <c r="E10" t="s">
        <v>19</v>
      </c>
      <c r="F10" t="s">
        <v>516</v>
      </c>
      <c r="G10" t="s">
        <v>611</v>
      </c>
    </row>
    <row r="11" spans="3:7" x14ac:dyDescent="0.25">
      <c r="C11" t="str">
        <f t="shared" si="0"/>
        <v>NM</v>
      </c>
      <c r="D11" t="str">
        <f>IFERROR(CHOOSE(MATCH(MID(F11,2,1),{"A";"R";"S";"B";"F";"G";"J";"K";"P"},0),"Hode","Blod","Helkropp","Endokrine organer","Hjerte og brystvegg","Hjerte og brystvegg","Fordøyelsesorganer og milt","Urinveier og genitalia","Lymfesystem"), "Andre")</f>
        <v>Andre</v>
      </c>
      <c r="E11" t="s">
        <v>19</v>
      </c>
      <c r="F11" t="s">
        <v>517</v>
      </c>
      <c r="G11" t="s">
        <v>612</v>
      </c>
    </row>
    <row r="12" spans="3:7" x14ac:dyDescent="0.25">
      <c r="C12" t="str">
        <f t="shared" si="0"/>
        <v>NM</v>
      </c>
      <c r="D12" t="str">
        <f>IFERROR(CHOOSE(MATCH(MID(F12,2,1),{"A";"R";"S";"B";"F";"G";"J";"K";"P"},0),"Hode","Blod","Helkropp","Endokrine organer","Hjerte og brystvegg","Hjerte og brystvegg","Fordøyelsesorganer og milt","Urinveier og genitalia","Lymfesystem"), "Andre")</f>
        <v>Andre</v>
      </c>
      <c r="E12" t="s">
        <v>19</v>
      </c>
      <c r="F12" t="s">
        <v>518</v>
      </c>
      <c r="G12" t="s">
        <v>613</v>
      </c>
    </row>
    <row r="13" spans="3:7" x14ac:dyDescent="0.25">
      <c r="C13" t="str">
        <f t="shared" si="0"/>
        <v>NM</v>
      </c>
      <c r="D13" t="str">
        <f>IFERROR(CHOOSE(MATCH(MID(F13,2,1),{"A";"R";"S";"B";"F";"G";"J";"K";"P"},0),"Hode","Blod","Helkropp","Endokrine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3" t="s">
        <v>19</v>
      </c>
      <c r="F13" t="s">
        <v>519</v>
      </c>
      <c r="G13" t="s">
        <v>614</v>
      </c>
    </row>
    <row r="14" spans="3:7" x14ac:dyDescent="0.25">
      <c r="C14" t="str">
        <f t="shared" si="0"/>
        <v>NM</v>
      </c>
      <c r="D14" t="str">
        <f>IFERROR(CHOOSE(MATCH(MID(F14,2,1),{"A";"R";"S";"B";"F";"G";"J";"K";"P"},0),"Hode","Blod","Helkropp","Endokrine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4" t="s">
        <v>19</v>
      </c>
      <c r="F14" t="s">
        <v>520</v>
      </c>
      <c r="G14" t="s">
        <v>615</v>
      </c>
    </row>
    <row r="15" spans="3:7" x14ac:dyDescent="0.25">
      <c r="C15" t="str">
        <f t="shared" si="0"/>
        <v>NM</v>
      </c>
      <c r="D15" t="str">
        <f>IFERROR(CHOOSE(MATCH(MID(F15,2,1),{"A";"R";"S";"B";"F";"G";"J";"K";"P"},0),"Hode","Blod","Helkropp","Endokrine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5" t="s">
        <v>19</v>
      </c>
      <c r="F15" t="s">
        <v>521</v>
      </c>
      <c r="G15" t="s">
        <v>12</v>
      </c>
    </row>
    <row r="16" spans="3:7" x14ac:dyDescent="0.25">
      <c r="C16" t="str">
        <f t="shared" si="0"/>
        <v>NM</v>
      </c>
      <c r="D16" t="str">
        <f>IFERROR(CHOOSE(MATCH(MID(F16,2,1),{"A";"R";"S";"B";"F";"G";"J";"K";"P"},0),"Hode","Blod","Helkropp","Endokrine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6" t="s">
        <v>19</v>
      </c>
      <c r="F16" t="s">
        <v>522</v>
      </c>
      <c r="G16" t="s">
        <v>616</v>
      </c>
    </row>
    <row r="17" spans="3:7" x14ac:dyDescent="0.25">
      <c r="C17" t="str">
        <f t="shared" si="0"/>
        <v>NM</v>
      </c>
      <c r="D17" t="str">
        <f>IFERROR(CHOOSE(MATCH(MID(F17,2,1),{"A";"R";"S";"B";"F";"G";"J";"K";"P"},0),"Hode","Blod","Helkropp","Endokrine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7" t="s">
        <v>19</v>
      </c>
      <c r="F17" t="s">
        <v>523</v>
      </c>
      <c r="G17" t="s">
        <v>617</v>
      </c>
    </row>
    <row r="18" spans="3:7" x14ac:dyDescent="0.25">
      <c r="C18" t="str">
        <f t="shared" si="0"/>
        <v>NM</v>
      </c>
      <c r="D18" t="str">
        <f>IFERROR(CHOOSE(MATCH(MID(F18,2,1),{"A";"R";"S";"B";"F";"G";"J";"K";"P"},0),"Hode","Blod","Helkropp","Endokrine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8" t="s">
        <v>19</v>
      </c>
      <c r="F18" t="s">
        <v>524</v>
      </c>
      <c r="G18" t="s">
        <v>618</v>
      </c>
    </row>
    <row r="19" spans="3:7" x14ac:dyDescent="0.25">
      <c r="C19" t="str">
        <f t="shared" si="0"/>
        <v>NM</v>
      </c>
      <c r="D19" t="str">
        <f>IFERROR(CHOOSE(MATCH(MID(F19,2,1),{"A";"R";"S";"B";"F";"G";"J";"K";"P"},0),"Hode","Blod","Helkropp","Endokrine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9" t="s">
        <v>19</v>
      </c>
      <c r="F19" t="s">
        <v>525</v>
      </c>
      <c r="G19" t="s">
        <v>619</v>
      </c>
    </row>
    <row r="20" spans="3:7" x14ac:dyDescent="0.25">
      <c r="C20" t="str">
        <f t="shared" si="0"/>
        <v>NM</v>
      </c>
      <c r="D20" t="str">
        <f>IFERROR(CHOOSE(MATCH(MID(F20,2,1),{"A";"R";"S";"B";"F";"G";"J";"K";"P"},0),"Hode","Blod","Helkropp","Endokrine organer","Hjerte og brystvegg","Hjerte og brystvegg","Fordøyelsesorganer og milt","Urinveier og genitalia","Lymfesystem"), "Andre")</f>
        <v>Hjerte og brystvegg</v>
      </c>
      <c r="E20" t="s">
        <v>19</v>
      </c>
      <c r="F20" t="s">
        <v>526</v>
      </c>
      <c r="G20" t="s">
        <v>620</v>
      </c>
    </row>
    <row r="21" spans="3:7" x14ac:dyDescent="0.25">
      <c r="C21" t="str">
        <f t="shared" si="0"/>
        <v>NM</v>
      </c>
      <c r="D21" t="str">
        <f>IFERROR(CHOOSE(MATCH(MID(F21,2,1),{"A";"R";"S";"B";"F";"G";"J";"K";"P"},0),"Hode","Blod","Helkropp","Endokrine organer","Hjerte og brystvegg","Hjerte og brystvegg","Fordøyelsesorganer og milt","Urinveier og genitalia","Lymfesystem"), "Andre")</f>
        <v>Andre</v>
      </c>
      <c r="E21" t="s">
        <v>19</v>
      </c>
      <c r="F21" t="s">
        <v>527</v>
      </c>
      <c r="G21" t="s">
        <v>621</v>
      </c>
    </row>
    <row r="22" spans="3:7" x14ac:dyDescent="0.25">
      <c r="C22" t="str">
        <f t="shared" si="0"/>
        <v>NM</v>
      </c>
      <c r="D22" t="str">
        <f>IFERROR(CHOOSE(MATCH(MID(F22,2,1),{"A";"R";"S";"B";"F";"G";"J";"K";"P"},0),"Hode","Blod","Helkropp","Endokrine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2" t="s">
        <v>19</v>
      </c>
      <c r="F22" t="s">
        <v>528</v>
      </c>
      <c r="G22" t="s">
        <v>622</v>
      </c>
    </row>
    <row r="23" spans="3:7" x14ac:dyDescent="0.25">
      <c r="C23" t="str">
        <f t="shared" si="0"/>
        <v>NM</v>
      </c>
      <c r="D23" t="str">
        <f>IFERROR(CHOOSE(MATCH(MID(F23,2,1),{"A";"R";"S";"B";"F";"G";"J";"K";"P"},0),"Hode","Blod","Helkropp","Endokrine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3" t="s">
        <v>19</v>
      </c>
      <c r="F23" t="s">
        <v>529</v>
      </c>
      <c r="G23" t="s">
        <v>623</v>
      </c>
    </row>
    <row r="24" spans="3:7" x14ac:dyDescent="0.25">
      <c r="C24" t="str">
        <f t="shared" si="0"/>
        <v>NM</v>
      </c>
      <c r="D24" t="str">
        <f>IFERROR(CHOOSE(MATCH(MID(F24,2,1),{"A";"R";"S";"B";"F";"G";"J";"K";"P"},0),"Hode","Blod","Helkropp","Endokrine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4" t="s">
        <v>19</v>
      </c>
      <c r="F24" t="s">
        <v>530</v>
      </c>
      <c r="G24" t="s">
        <v>624</v>
      </c>
    </row>
    <row r="25" spans="3:7" x14ac:dyDescent="0.25">
      <c r="C25" t="str">
        <f t="shared" si="0"/>
        <v>NM</v>
      </c>
      <c r="D25" t="str">
        <f>IFERROR(CHOOSE(MATCH(MID(F25,2,1),{"A";"R";"S";"B";"F";"G";"J";"K";"P"},0),"Hode","Blod","Helkropp","Endokrine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5" t="s">
        <v>19</v>
      </c>
      <c r="F25" t="s">
        <v>531</v>
      </c>
      <c r="G25" t="s">
        <v>625</v>
      </c>
    </row>
    <row r="26" spans="3:7" x14ac:dyDescent="0.25">
      <c r="C26" t="str">
        <f t="shared" si="0"/>
        <v>NTP</v>
      </c>
      <c r="D26" t="str">
        <f>IFERROR(CHOOSE(MATCH(MID(F26,2,1),{"A";"R";"S";"B";"F";"G";"J";"K";"P"},0),"Hode","Blod","Helkropp","Endokrine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6" t="s">
        <v>19</v>
      </c>
      <c r="F26" t="s">
        <v>718</v>
      </c>
      <c r="G26" t="s">
        <v>736</v>
      </c>
    </row>
    <row r="27" spans="3:7" x14ac:dyDescent="0.25">
      <c r="C27" t="str">
        <f t="shared" si="0"/>
        <v>NM</v>
      </c>
      <c r="D27" t="str">
        <f>IFERROR(CHOOSE(MATCH(MID(F27,2,1),{"A";"R";"S";"B";"F";"G";"J";"K";"P"},0),"Hode","Blod","Helkropp","Endokrine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7" t="s">
        <v>19</v>
      </c>
      <c r="F27" t="s">
        <v>532</v>
      </c>
      <c r="G27" t="s">
        <v>626</v>
      </c>
    </row>
    <row r="28" spans="3:7" x14ac:dyDescent="0.25">
      <c r="C28" t="str">
        <f t="shared" si="0"/>
        <v>NM</v>
      </c>
      <c r="D28" t="str">
        <f>IFERROR(CHOOSE(MATCH(MID(F28,2,1),{"A";"R";"S";"B";"F";"G";"J";"K";"P"},0),"Hode","Blod","Helkropp","Endokrine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8" t="s">
        <v>19</v>
      </c>
      <c r="F28" t="s">
        <v>533</v>
      </c>
      <c r="G28" t="s">
        <v>627</v>
      </c>
    </row>
    <row r="29" spans="3:7" x14ac:dyDescent="0.25">
      <c r="C29" t="str">
        <f t="shared" si="0"/>
        <v>NM</v>
      </c>
      <c r="D29" t="str">
        <f>IFERROR(CHOOSE(MATCH(MID(F29,2,1),{"A";"R";"S";"B";"F";"G";"J";"K";"P"},0),"Hode","Blod","Helkropp","Endokrine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9" t="s">
        <v>19</v>
      </c>
      <c r="F29" t="s">
        <v>534</v>
      </c>
      <c r="G29" t="s">
        <v>628</v>
      </c>
    </row>
    <row r="30" spans="3:7" x14ac:dyDescent="0.25">
      <c r="C30" t="str">
        <f t="shared" si="0"/>
        <v>NM</v>
      </c>
      <c r="D30" t="str">
        <f>IFERROR(CHOOSE(MATCH(MID(F30,2,1),{"A";"R";"S";"B";"F";"G";"J";"K";"P"},0),"Hode","Blod","Helkropp","Endokrine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0" t="s">
        <v>19</v>
      </c>
      <c r="F30" t="s">
        <v>535</v>
      </c>
      <c r="G30" t="s">
        <v>629</v>
      </c>
    </row>
    <row r="31" spans="3:7" x14ac:dyDescent="0.25">
      <c r="C31" t="str">
        <f t="shared" si="0"/>
        <v>NM</v>
      </c>
      <c r="D31" t="str">
        <f>IFERROR(CHOOSE(MATCH(MID(F31,2,1),{"A";"R";"S";"B";"F";"G";"J";"K";"P"},0),"Hode","Blod","Helkropp","Endokrine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1" t="s">
        <v>19</v>
      </c>
      <c r="F31" t="s">
        <v>536</v>
      </c>
      <c r="G31" t="s">
        <v>630</v>
      </c>
    </row>
    <row r="32" spans="3:7" x14ac:dyDescent="0.25">
      <c r="C32" t="str">
        <f t="shared" si="0"/>
        <v>NM</v>
      </c>
      <c r="D32" t="str">
        <f>IFERROR(CHOOSE(MATCH(MID(F32,2,1),{"A";"R";"S";"B";"F";"G";"J";"K";"P"},0),"Hode","Blod","Helkropp","Endokrine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2" t="s">
        <v>19</v>
      </c>
      <c r="F32" t="s">
        <v>537</v>
      </c>
      <c r="G32" t="s">
        <v>631</v>
      </c>
    </row>
    <row r="33" spans="3:7" x14ac:dyDescent="0.25">
      <c r="C33" t="str">
        <f t="shared" si="0"/>
        <v>NM</v>
      </c>
      <c r="D33" t="str">
        <f>IFERROR(CHOOSE(MATCH(MID(F33,2,1),{"A";"R";"S";"B";"F";"G";"J";"K";"P"},0),"Hode","Blod","Helkropp","Endokrine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3" t="s">
        <v>19</v>
      </c>
      <c r="F33" t="s">
        <v>538</v>
      </c>
      <c r="G33" t="s">
        <v>632</v>
      </c>
    </row>
    <row r="34" spans="3:7" x14ac:dyDescent="0.25">
      <c r="C34" t="str">
        <f t="shared" si="0"/>
        <v>NM</v>
      </c>
      <c r="D34" t="str">
        <f>IFERROR(CHOOSE(MATCH(MID(F34,2,1),{"A";"R";"S";"B";"F";"G";"J";"K";"P"},0),"Hode","Blod","Helkropp","Endokrine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4" t="s">
        <v>19</v>
      </c>
      <c r="F34" t="s">
        <v>539</v>
      </c>
      <c r="G34" t="s">
        <v>633</v>
      </c>
    </row>
    <row r="35" spans="3:7" x14ac:dyDescent="0.25">
      <c r="C35" t="str">
        <f t="shared" ref="C35:C66" si="1">IF(OR(LEFT(G35,FIND(" ",G35&amp;" ")-1)="NM",
           LEFT(G35,FIND(" ",G35&amp;" ")-1)="PET/CT",
           LEFT(G35,FIND(" ",G35&amp;" ")-1)="PET/MR"),
     LEFT(G35,FIND(" ",G35&amp;" ")-1),
     "NTP")</f>
        <v>NM</v>
      </c>
      <c r="D35" t="str">
        <f>IFERROR(CHOOSE(MATCH(MID(F35,2,1),{"A";"R";"S";"B";"F";"G";"J";"K";"P"},0),"Hode","Blod","Helkropp","Endokrine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5" t="s">
        <v>19</v>
      </c>
      <c r="F35" t="s">
        <v>540</v>
      </c>
      <c r="G35" t="s">
        <v>634</v>
      </c>
    </row>
    <row r="36" spans="3:7" x14ac:dyDescent="0.25">
      <c r="C36" t="str">
        <f t="shared" si="1"/>
        <v>NM</v>
      </c>
      <c r="D36" t="str">
        <f>IFERROR(CHOOSE(MATCH(MID(F36,2,1),{"A";"R";"S";"B";"F";"G";"J";"K";"P"},0),"Hode","Blod","Helkropp","Endokrine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6" t="s">
        <v>19</v>
      </c>
      <c r="F36" t="s">
        <v>541</v>
      </c>
      <c r="G36" t="s">
        <v>635</v>
      </c>
    </row>
    <row r="37" spans="3:7" x14ac:dyDescent="0.25">
      <c r="C37" t="str">
        <f t="shared" si="1"/>
        <v>NM</v>
      </c>
      <c r="D37" t="str">
        <f>IFERROR(CHOOSE(MATCH(MID(F37,2,1),{"A";"R";"S";"B";"F";"G";"J";"K";"P"},0),"Hode","Blod","Helkropp","Endokrine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7" t="s">
        <v>19</v>
      </c>
      <c r="F37" t="s">
        <v>542</v>
      </c>
      <c r="G37" t="s">
        <v>636</v>
      </c>
    </row>
    <row r="38" spans="3:7" x14ac:dyDescent="0.25">
      <c r="C38" t="str">
        <f t="shared" si="1"/>
        <v>NM</v>
      </c>
      <c r="D38" t="str">
        <f>IFERROR(CHOOSE(MATCH(MID(F38,2,1),{"A";"R";"S";"B";"F";"G";"J";"K";"P"},0),"Hode","Blod","Helkropp","Endokrine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8" t="s">
        <v>19</v>
      </c>
      <c r="F38" t="s">
        <v>543</v>
      </c>
      <c r="G38" t="s">
        <v>637</v>
      </c>
    </row>
    <row r="39" spans="3:7" x14ac:dyDescent="0.25">
      <c r="C39" t="str">
        <f t="shared" si="1"/>
        <v>NM</v>
      </c>
      <c r="D39" t="str">
        <f>IFERROR(CHOOSE(MATCH(MID(F39,2,1),{"A";"R";"S";"B";"F";"G";"J";"K";"P"},0),"Hode","Blod","Helkropp","Endokrine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9" t="s">
        <v>19</v>
      </c>
      <c r="F39" t="s">
        <v>544</v>
      </c>
      <c r="G39" t="s">
        <v>638</v>
      </c>
    </row>
    <row r="40" spans="3:7" x14ac:dyDescent="0.25">
      <c r="C40" t="str">
        <f t="shared" si="1"/>
        <v>NM</v>
      </c>
      <c r="D40" t="str">
        <f>IFERROR(CHOOSE(MATCH(MID(F40,2,1),{"A";"R";"S";"B";"F";"G";"J";"K";"P"},0),"Hode","Blod","Helkropp","Endokrine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0" t="s">
        <v>19</v>
      </c>
      <c r="F40" t="s">
        <v>545</v>
      </c>
      <c r="G40" t="s">
        <v>639</v>
      </c>
    </row>
    <row r="41" spans="3:7" x14ac:dyDescent="0.25">
      <c r="C41" t="str">
        <f t="shared" si="1"/>
        <v>NM</v>
      </c>
      <c r="D41" t="str">
        <f>IFERROR(CHOOSE(MATCH(MID(F41,2,1),{"A";"R";"S";"B";"F";"G";"J";"K";"P"},0),"Hode","Blod","Helkropp","Endokrine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1" t="s">
        <v>19</v>
      </c>
      <c r="F41" t="s">
        <v>546</v>
      </c>
      <c r="G41" t="s">
        <v>640</v>
      </c>
    </row>
    <row r="42" spans="3:7" x14ac:dyDescent="0.25">
      <c r="C42" t="str">
        <f t="shared" si="1"/>
        <v>NTP</v>
      </c>
      <c r="D42" t="str">
        <f>IFERROR(CHOOSE(MATCH(MID(F42,2,1),{"A";"R";"S";"B";"F";"G";"J";"K";"P"},0),"Hode","Blod","Helkropp","Endokrine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2" t="s">
        <v>19</v>
      </c>
      <c r="F42" t="s">
        <v>719</v>
      </c>
      <c r="G42" t="s">
        <v>737</v>
      </c>
    </row>
    <row r="43" spans="3:7" x14ac:dyDescent="0.25">
      <c r="C43" t="str">
        <f t="shared" si="1"/>
        <v>NM</v>
      </c>
      <c r="D43" t="str">
        <f>IFERROR(CHOOSE(MATCH(MID(F43,2,1),{"A";"R";"S";"B";"F";"G";"J";"K";"P"},0),"Hode","Blod","Helkropp","Endokrine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3" t="s">
        <v>19</v>
      </c>
      <c r="F43" t="s">
        <v>547</v>
      </c>
      <c r="G43" t="s">
        <v>641</v>
      </c>
    </row>
    <row r="44" spans="3:7" x14ac:dyDescent="0.25">
      <c r="C44" t="str">
        <f t="shared" si="1"/>
        <v>NTP</v>
      </c>
      <c r="D44" t="str">
        <f>IFERROR(CHOOSE(MATCH(MID(F44,2,1),{"A";"R";"S";"B";"F";"G";"J";"K";"P"},0),"Hode","Blod","Helkropp","Endokrine organer","Hjerte og brystvegg","Hjerte og brystvegg","Fordøyelsesorganer og milt","Urinveier og genitalia","Lymfesystem"), "Andre")</f>
        <v>Andre</v>
      </c>
      <c r="E44" t="s">
        <v>19</v>
      </c>
      <c r="F44" t="s">
        <v>738</v>
      </c>
      <c r="G44" t="s">
        <v>739</v>
      </c>
    </row>
    <row r="45" spans="3:7" x14ac:dyDescent="0.25">
      <c r="C45" t="str">
        <f t="shared" si="1"/>
        <v>NM</v>
      </c>
      <c r="D45" t="str">
        <f>IFERROR(CHOOSE(MATCH(MID(F45,2,1),{"A";"R";"S";"B";"F";"G";"J";"K";"P"},0),"Hode","Blod","Helkropp","Endokrine organer","Hjerte og brystvegg","Hjerte og brystvegg","Fordøyelsesorganer og milt","Urinveier og genitalia","Lymfesystem"), "Andre")</f>
        <v>Lymfesystem</v>
      </c>
      <c r="E45" t="s">
        <v>19</v>
      </c>
      <c r="F45" t="s">
        <v>548</v>
      </c>
      <c r="G45" t="s">
        <v>642</v>
      </c>
    </row>
    <row r="46" spans="3:7" x14ac:dyDescent="0.25">
      <c r="C46" t="str">
        <f t="shared" si="1"/>
        <v>NM</v>
      </c>
      <c r="D46" t="str">
        <f>IFERROR(CHOOSE(MATCH(MID(F46,2,1),{"A";"R";"S";"B";"F";"G";"J";"K";"P"},0),"Hode","Blod","Helkropp","Endokrine organer","Hjerte og brystvegg","Hjerte og brystvegg","Fordøyelsesorganer og milt","Urinveier og genitalia","Lymfesystem"), "Andre")</f>
        <v>Lymfesystem</v>
      </c>
      <c r="E46" t="s">
        <v>19</v>
      </c>
      <c r="F46" t="s">
        <v>549</v>
      </c>
      <c r="G46" t="s">
        <v>643</v>
      </c>
    </row>
    <row r="47" spans="3:7" x14ac:dyDescent="0.25">
      <c r="C47" t="str">
        <f t="shared" si="1"/>
        <v>NM</v>
      </c>
      <c r="D47" t="str">
        <f>IFERROR(CHOOSE(MATCH(MID(F47,2,1),{"A";"R";"S";"B";"F";"G";"J";"K";"P"},0),"Hode","Blod","Helkropp","Endokrine organer","Hjerte og brystvegg","Hjerte og brystvegg","Fordøyelsesorganer og milt","Urinveier og genitalia","Lymfesystem"), "Andre")</f>
        <v>Lymfesystem</v>
      </c>
      <c r="E47" t="s">
        <v>19</v>
      </c>
      <c r="F47" t="s">
        <v>550</v>
      </c>
      <c r="G47" t="s">
        <v>644</v>
      </c>
    </row>
    <row r="48" spans="3:7" x14ac:dyDescent="0.25">
      <c r="C48" t="str">
        <f t="shared" si="1"/>
        <v>NM</v>
      </c>
      <c r="D48" t="str">
        <f>IFERROR(CHOOSE(MATCH(MID(F48,2,1),{"A";"R";"S";"B";"F";"G";"J";"K";"P"},0),"Hode","Blod","Helkropp","Endokrine organer","Hjerte og brystvegg","Hjerte og brystvegg","Fordøyelsesorganer og milt","Urinveier og genitalia","Lymfesystem"), "Andre")</f>
        <v>Lymfesystem</v>
      </c>
      <c r="E48" t="s">
        <v>19</v>
      </c>
      <c r="F48" t="s">
        <v>551</v>
      </c>
      <c r="G48" t="s">
        <v>645</v>
      </c>
    </row>
    <row r="49" spans="3:7" x14ac:dyDescent="0.25">
      <c r="C49" t="str">
        <f t="shared" si="1"/>
        <v>NM</v>
      </c>
      <c r="D49" t="str">
        <f>IFERROR(CHOOSE(MATCH(MID(F49,2,1),{"A";"R";"S";"B";"F";"G";"J";"K";"P"},0),"Hode","Blod","Helkropp","Endokrine organer","Hjerte og brystvegg","Hjerte og brystvegg","Fordøyelsesorganer og milt","Urinveier og genitalia","Lymfesystem"), "Andre")</f>
        <v>Lymfesystem</v>
      </c>
      <c r="E49" t="s">
        <v>19</v>
      </c>
      <c r="F49" t="s">
        <v>552</v>
      </c>
      <c r="G49" t="s">
        <v>646</v>
      </c>
    </row>
    <row r="50" spans="3:7" x14ac:dyDescent="0.25">
      <c r="C50" t="str">
        <f t="shared" si="1"/>
        <v>NM</v>
      </c>
      <c r="D50" t="str">
        <f>IFERROR(CHOOSE(MATCH(MID(F50,2,1),{"A";"R";"S";"B";"F";"G";"J";"K";"P"},0),"Hode","Blod","Helkropp","Endokrine organer","Hjerte og brystvegg","Hjerte og brystvegg","Fordøyelsesorganer og milt","Urinveier og genitalia","Lymfesystem"), "Andre")</f>
        <v>Lymfesystem</v>
      </c>
      <c r="E50" t="s">
        <v>19</v>
      </c>
      <c r="F50" t="s">
        <v>553</v>
      </c>
      <c r="G50" t="s">
        <v>647</v>
      </c>
    </row>
    <row r="51" spans="3:7" x14ac:dyDescent="0.25">
      <c r="C51" t="str">
        <f t="shared" si="1"/>
        <v>NM</v>
      </c>
      <c r="D51" t="str">
        <f>IFERROR(CHOOSE(MATCH(MID(F51,2,1),{"A";"R";"S";"B";"F";"G";"J";"K";"P"},0),"Hode","Blod","Helkropp","Endokrine organer","Hjerte og brystvegg","Hjerte og brystvegg","Fordøyelsesorganer og milt","Urinveier og genitalia","Lymfesystem"), "Andre")</f>
        <v>Lymfesystem</v>
      </c>
      <c r="E51" t="s">
        <v>19</v>
      </c>
      <c r="F51" t="s">
        <v>554</v>
      </c>
      <c r="G51" t="s">
        <v>648</v>
      </c>
    </row>
    <row r="52" spans="3:7" x14ac:dyDescent="0.25">
      <c r="C52" t="str">
        <f t="shared" si="1"/>
        <v>NM</v>
      </c>
      <c r="D52" t="str">
        <f>IFERROR(CHOOSE(MATCH(MID(F52,2,1),{"A";"R";"S";"B";"F";"G";"J";"K";"P"},0),"Hode","Blod","Helkropp","Endokrine organer","Hjerte og brystvegg","Hjerte og brystvegg","Fordøyelsesorganer og milt","Urinveier og genitalia","Lymfesystem"), "Andre")</f>
        <v>Blod</v>
      </c>
      <c r="E52" t="s">
        <v>19</v>
      </c>
      <c r="F52" t="s">
        <v>555</v>
      </c>
      <c r="G52" t="s">
        <v>649</v>
      </c>
    </row>
    <row r="53" spans="3:7" x14ac:dyDescent="0.25">
      <c r="C53" t="str">
        <f t="shared" si="1"/>
        <v>NM</v>
      </c>
      <c r="D53" t="str">
        <f>IFERROR(CHOOSE(MATCH(MID(F53,2,1),{"A";"R";"S";"B";"F";"G";"J";"K";"P"},0),"Hode","Blod","Helkropp","Endokrine organer","Hjerte og brystvegg","Hjerte og brystvegg","Fordøyelsesorganer og milt","Urinveier og genitalia","Lymfesystem"), "Andre")</f>
        <v>Blod</v>
      </c>
      <c r="E53" t="s">
        <v>19</v>
      </c>
      <c r="F53" t="s">
        <v>556</v>
      </c>
      <c r="G53" t="s">
        <v>650</v>
      </c>
    </row>
    <row r="54" spans="3:7" x14ac:dyDescent="0.25">
      <c r="C54" t="str">
        <f t="shared" si="1"/>
        <v>NM</v>
      </c>
      <c r="D54" t="str">
        <f>IFERROR(CHOOSE(MATCH(MID(F54,2,1),{"A";"R";"S";"B";"F";"G";"J";"K";"P"},0),"Hode","Blod","Helkropp","Endokrine organer","Hjerte og brystvegg","Hjerte og brystvegg","Fordøyelsesorganer og milt","Urinveier og genitalia","Lymfesystem"), "Andre")</f>
        <v>Blod</v>
      </c>
      <c r="E54" t="s">
        <v>19</v>
      </c>
      <c r="F54" t="s">
        <v>557</v>
      </c>
      <c r="G54" t="s">
        <v>651</v>
      </c>
    </row>
    <row r="55" spans="3:7" x14ac:dyDescent="0.25">
      <c r="C55" t="str">
        <f t="shared" si="1"/>
        <v>NM</v>
      </c>
      <c r="D55" t="str">
        <f>IFERROR(CHOOSE(MATCH(MID(F55,2,1),{"A";"R";"S";"B";"F";"G";"J";"K";"P"},0),"Hode","Blod","Helkropp","Endokrine organer","Hjerte og brystvegg","Hjerte og brystvegg","Fordøyelsesorganer og milt","Urinveier og genitalia","Lymfesystem"), "Andre")</f>
        <v>Blod</v>
      </c>
      <c r="E55" t="s">
        <v>19</v>
      </c>
      <c r="F55" t="s">
        <v>558</v>
      </c>
      <c r="G55" t="s">
        <v>652</v>
      </c>
    </row>
    <row r="56" spans="3:7" x14ac:dyDescent="0.25">
      <c r="C56" t="str">
        <f t="shared" si="1"/>
        <v>PET/CT</v>
      </c>
      <c r="D56" t="str">
        <f>IFERROR(CHOOSE(MATCH(MID(F56,2,1),{"A";"R";"S";"B";"F";"G";"J";"K";"P"},0),"Hode","Blod","Helkropp","Endokrine organer","Hjerte og brystvegg","Hjerte og brystvegg","Fordøyelsesorganer og milt","Urinveier og genitalia","Lymfesystem"), "Andre")</f>
        <v>Helkropp</v>
      </c>
      <c r="E56" t="s">
        <v>19</v>
      </c>
      <c r="F56" t="s">
        <v>559</v>
      </c>
      <c r="G56" t="s">
        <v>653</v>
      </c>
    </row>
    <row r="57" spans="3:7" x14ac:dyDescent="0.25">
      <c r="C57" t="str">
        <f t="shared" si="1"/>
        <v>PET/MR</v>
      </c>
      <c r="D57" t="str">
        <f>IFERROR(CHOOSE(MATCH(MID(F57,2,1),{"A";"R";"S";"B";"F";"G";"J";"K";"P"},0),"Hode","Blod","Helkropp","Endokrine organer","Hjerte og brystvegg","Hjerte og brystvegg","Fordøyelsesorganer og milt","Urinveier og genitalia","Lymfesystem"), "Andre")</f>
        <v>Helkropp</v>
      </c>
      <c r="E57" t="s">
        <v>19</v>
      </c>
      <c r="F57" t="s">
        <v>560</v>
      </c>
      <c r="G57" t="s">
        <v>654</v>
      </c>
    </row>
    <row r="58" spans="3:7" x14ac:dyDescent="0.25">
      <c r="C58" t="str">
        <f t="shared" si="1"/>
        <v>PET/CT</v>
      </c>
      <c r="D58" t="str">
        <f>IFERROR(CHOOSE(MATCH(MID(F58,2,1),{"A";"R";"S";"B";"F";"G";"J";"K";"P"},0),"Hode","Blod","Helkropp","Endokrine organer","Hjerte og brystvegg","Hjerte og brystvegg","Fordøyelsesorganer og milt","Urinveier og genitalia","Lymfesystem"), "Andre")</f>
        <v>Helkropp</v>
      </c>
      <c r="E58" t="s">
        <v>19</v>
      </c>
      <c r="F58" t="s">
        <v>561</v>
      </c>
      <c r="G58" t="s">
        <v>655</v>
      </c>
    </row>
    <row r="59" spans="3:7" x14ac:dyDescent="0.25">
      <c r="C59" t="str">
        <f t="shared" si="1"/>
        <v>PET/MR</v>
      </c>
      <c r="D59" t="str">
        <f>IFERROR(CHOOSE(MATCH(MID(F59,2,1),{"A";"R";"S";"B";"F";"G";"J";"K";"P"},0),"Hode","Blod","Helkropp","Endokrine organer","Hjerte og brystvegg","Hjerte og brystvegg","Fordøyelsesorganer og milt","Urinveier og genitalia","Lymfesystem"), "Andre")</f>
        <v>Helkropp</v>
      </c>
      <c r="E59" t="s">
        <v>19</v>
      </c>
      <c r="F59" t="s">
        <v>562</v>
      </c>
      <c r="G59" t="s">
        <v>656</v>
      </c>
    </row>
    <row r="60" spans="3:7" x14ac:dyDescent="0.25">
      <c r="C60" t="str">
        <f t="shared" si="1"/>
        <v>PET/CT</v>
      </c>
      <c r="D60" t="str">
        <f>IFERROR(CHOOSE(MATCH(MID(F60,2,1),{"A";"R";"S";"B";"F";"G";"J";"K";"P"},0),"Hode","Blod","Helkropp","Endokrine organer","Hjerte og brystvegg","Hjerte og brystvegg","Fordøyelsesorganer og milt","Urinveier og genitalia","Lymfesystem"), "Andre")</f>
        <v>Helkropp</v>
      </c>
      <c r="E60" t="s">
        <v>19</v>
      </c>
      <c r="F60" t="s">
        <v>563</v>
      </c>
      <c r="G60" t="s">
        <v>657</v>
      </c>
    </row>
    <row r="61" spans="3:7" x14ac:dyDescent="0.25">
      <c r="C61" t="str">
        <f t="shared" si="1"/>
        <v>PET/MR</v>
      </c>
      <c r="D61" t="str">
        <f>IFERROR(CHOOSE(MATCH(MID(F61,2,1),{"A";"R";"S";"B";"F";"G";"J";"K";"P"},0),"Hode","Blod","Helkropp","Endokrine organer","Hjerte og brystvegg","Hjerte og brystvegg","Fordøyelsesorganer og milt","Urinveier og genitalia","Lymfesystem"), "Andre")</f>
        <v>Helkropp</v>
      </c>
      <c r="E61" t="s">
        <v>19</v>
      </c>
      <c r="F61" t="s">
        <v>564</v>
      </c>
      <c r="G61" t="s">
        <v>658</v>
      </c>
    </row>
    <row r="62" spans="3:7" x14ac:dyDescent="0.25">
      <c r="C62" t="str">
        <f t="shared" si="1"/>
        <v>PET/CT</v>
      </c>
      <c r="D62" t="str">
        <f>IFERROR(CHOOSE(MATCH(MID(F62,2,1),{"A";"R";"S";"B";"F";"G";"J";"K";"P"},0),"Hode","Blod","Helkropp","Endokrine organer","Hjerte og brystvegg","Hjerte og brystvegg","Fordøyelsesorganer og milt","Urinveier og genitalia","Lymfesystem"), "Andre")</f>
        <v>Helkropp</v>
      </c>
      <c r="E62" t="s">
        <v>19</v>
      </c>
      <c r="F62" t="s">
        <v>565</v>
      </c>
      <c r="G62" t="s">
        <v>659</v>
      </c>
    </row>
    <row r="63" spans="3:7" x14ac:dyDescent="0.25">
      <c r="C63" t="str">
        <f t="shared" si="1"/>
        <v>PET/MR</v>
      </c>
      <c r="D63" t="str">
        <f>IFERROR(CHOOSE(MATCH(MID(F63,2,1),{"A";"R";"S";"B";"F";"G";"J";"K";"P"},0),"Hode","Blod","Helkropp","Endokrine organer","Hjerte og brystvegg","Hjerte og brystvegg","Fordøyelsesorganer og milt","Urinveier og genitalia","Lymfesystem"), "Andre")</f>
        <v>Helkropp</v>
      </c>
      <c r="E63" t="s">
        <v>19</v>
      </c>
      <c r="F63" t="s">
        <v>566</v>
      </c>
      <c r="G63" t="s">
        <v>660</v>
      </c>
    </row>
    <row r="64" spans="3:7" x14ac:dyDescent="0.25">
      <c r="C64" t="str">
        <f t="shared" si="1"/>
        <v>PET/CT</v>
      </c>
      <c r="D64" t="str">
        <f>IFERROR(CHOOSE(MATCH(MID(F64,2,1),{"A";"R";"S";"B";"F";"G";"J";"K";"P"},0),"Hode","Blod","Helkropp","Endokrine organer","Hjerte og brystvegg","Hjerte og brystvegg","Fordøyelsesorganer og milt","Urinveier og genitalia","Lymfesystem"), "Andre")</f>
        <v>Helkropp</v>
      </c>
      <c r="E64" t="s">
        <v>19</v>
      </c>
      <c r="F64" t="s">
        <v>567</v>
      </c>
      <c r="G64" t="s">
        <v>661</v>
      </c>
    </row>
    <row r="65" spans="3:7" x14ac:dyDescent="0.25">
      <c r="C65" t="str">
        <f t="shared" si="1"/>
        <v>PET/MR</v>
      </c>
      <c r="D65" t="str">
        <f>IFERROR(CHOOSE(MATCH(MID(F65,2,1),{"A";"R";"S";"B";"F";"G";"J";"K";"P"},0),"Hode","Blod","Helkropp","Endokrine organer","Hjerte og brystvegg","Hjerte og brystvegg","Fordøyelsesorganer og milt","Urinveier og genitalia","Lymfesystem"), "Andre")</f>
        <v>Helkropp</v>
      </c>
      <c r="E65" t="s">
        <v>19</v>
      </c>
      <c r="F65" t="s">
        <v>568</v>
      </c>
      <c r="G65" t="s">
        <v>662</v>
      </c>
    </row>
    <row r="66" spans="3:7" x14ac:dyDescent="0.25">
      <c r="C66" t="str">
        <f t="shared" si="1"/>
        <v>PET/CT</v>
      </c>
      <c r="D66" t="str">
        <f>IFERROR(CHOOSE(MATCH(MID(F66,2,1),{"A";"R";"S";"B";"F";"G";"J";"K";"P"},0),"Hode","Blod","Helkropp","Endokrine organer","Hjerte og brystvegg","Hjerte og brystvegg","Fordøyelsesorganer og milt","Urinveier og genitalia","Lymfesystem"), "Andre")</f>
        <v>Helkropp</v>
      </c>
      <c r="E66" t="s">
        <v>19</v>
      </c>
      <c r="F66" t="s">
        <v>569</v>
      </c>
      <c r="G66" t="s">
        <v>663</v>
      </c>
    </row>
    <row r="67" spans="3:7" x14ac:dyDescent="0.25">
      <c r="C67" t="str">
        <f t="shared" ref="C67:C98" si="2">IF(OR(LEFT(G67,FIND(" ",G67&amp;" ")-1)="NM",
           LEFT(G67,FIND(" ",G67&amp;" ")-1)="PET/CT",
           LEFT(G67,FIND(" ",G67&amp;" ")-1)="PET/MR"),
     LEFT(G67,FIND(" ",G67&amp;" ")-1),
     "NTP")</f>
        <v>PET/MR</v>
      </c>
      <c r="D67" t="str">
        <f>IFERROR(CHOOSE(MATCH(MID(F67,2,1),{"A";"R";"S";"B";"F";"G";"J";"K";"P"},0),"Hode","Blod","Helkropp","Endokrine organer","Hjerte og brystvegg","Hjerte og brystvegg","Fordøyelsesorganer og milt","Urinveier og genitalia","Lymfesystem"), "Andre")</f>
        <v>Helkropp</v>
      </c>
      <c r="E67" t="s">
        <v>19</v>
      </c>
      <c r="F67" t="s">
        <v>570</v>
      </c>
      <c r="G67" t="s">
        <v>664</v>
      </c>
    </row>
    <row r="68" spans="3:7" x14ac:dyDescent="0.25">
      <c r="C68" t="str">
        <f t="shared" si="2"/>
        <v>PET/CT</v>
      </c>
      <c r="D68" t="str">
        <f>IFERROR(CHOOSE(MATCH(MID(F68,2,1),{"A";"R";"S";"B";"F";"G";"J";"K";"P"},0),"Hode","Blod","Helkropp","Endokrine organer","Hjerte og brystvegg","Hjerte og brystvegg","Fordøyelsesorganer og milt","Urinveier og genitalia","Lymfesystem"), "Andre")</f>
        <v>Helkropp</v>
      </c>
      <c r="E68" t="s">
        <v>19</v>
      </c>
      <c r="F68" t="s">
        <v>571</v>
      </c>
      <c r="G68" t="s">
        <v>665</v>
      </c>
    </row>
    <row r="69" spans="3:7" x14ac:dyDescent="0.25">
      <c r="C69" t="str">
        <f t="shared" si="2"/>
        <v>PET/MR</v>
      </c>
      <c r="D69" t="str">
        <f>IFERROR(CHOOSE(MATCH(MID(F69,2,1),{"A";"R";"S";"B";"F";"G";"J";"K";"P"},0),"Hode","Blod","Helkropp","Endokrine organer","Hjerte og brystvegg","Hjerte og brystvegg","Fordøyelsesorganer og milt","Urinveier og genitalia","Lymfesystem"), "Andre")</f>
        <v>Helkropp</v>
      </c>
      <c r="E69" t="s">
        <v>19</v>
      </c>
      <c r="F69" t="s">
        <v>572</v>
      </c>
      <c r="G69" t="s">
        <v>666</v>
      </c>
    </row>
    <row r="70" spans="3:7" x14ac:dyDescent="0.25">
      <c r="C70" t="str">
        <f t="shared" si="2"/>
        <v>PET/CT</v>
      </c>
      <c r="D70" t="str">
        <f>IFERROR(CHOOSE(MATCH(MID(F70,2,1),{"A";"R";"S";"B";"F";"G";"J";"K";"P"},0),"Hode","Blod","Helkropp","Endokrine organer","Hjerte og brystvegg","Hjerte og brystvegg","Fordøyelsesorganer og milt","Urinveier og genitalia","Lymfesystem"), "Andre")</f>
        <v>Helkropp</v>
      </c>
      <c r="E70" t="s">
        <v>19</v>
      </c>
      <c r="F70" t="s">
        <v>573</v>
      </c>
      <c r="G70" t="s">
        <v>667</v>
      </c>
    </row>
    <row r="71" spans="3:7" x14ac:dyDescent="0.25">
      <c r="C71" t="str">
        <f t="shared" si="2"/>
        <v>PET/MR</v>
      </c>
      <c r="D71" t="str">
        <f>IFERROR(CHOOSE(MATCH(MID(F71,2,1),{"A";"R";"S";"B";"F";"G";"J";"K";"P"},0),"Hode","Blod","Helkropp","Endokrine organer","Hjerte og brystvegg","Hjerte og brystvegg","Fordøyelsesorganer og milt","Urinveier og genitalia","Lymfesystem"), "Andre")</f>
        <v>Helkropp</v>
      </c>
      <c r="E71" t="s">
        <v>19</v>
      </c>
      <c r="F71" t="s">
        <v>574</v>
      </c>
      <c r="G71" t="s">
        <v>668</v>
      </c>
    </row>
    <row r="72" spans="3:7" x14ac:dyDescent="0.25">
      <c r="C72" t="str">
        <f t="shared" si="2"/>
        <v>PET/CT</v>
      </c>
      <c r="D72" t="str">
        <f>IFERROR(CHOOSE(MATCH(MID(F72,2,1),{"A";"R";"S";"B";"F";"G";"J";"K";"P"},0),"Hode","Blod","Helkropp","Endokrine organer","Hjerte og brystvegg","Hjerte og brystvegg","Fordøyelsesorganer og milt","Urinveier og genitalia","Lymfesystem"), "Andre")</f>
        <v>Helkropp</v>
      </c>
      <c r="E72" t="s">
        <v>19</v>
      </c>
      <c r="F72" t="s">
        <v>575</v>
      </c>
      <c r="G72" t="s">
        <v>669</v>
      </c>
    </row>
    <row r="73" spans="3:7" x14ac:dyDescent="0.25">
      <c r="C73" t="str">
        <f t="shared" si="2"/>
        <v>PET/MR</v>
      </c>
      <c r="D73" t="str">
        <f>IFERROR(CHOOSE(MATCH(MID(F73,2,1),{"A";"R";"S";"B";"F";"G";"J";"K";"P"},0),"Hode","Blod","Helkropp","Endokrine organer","Hjerte og brystvegg","Hjerte og brystvegg","Fordøyelsesorganer og milt","Urinveier og genitalia","Lymfesystem"), "Andre")</f>
        <v>Helkropp</v>
      </c>
      <c r="E73" t="s">
        <v>19</v>
      </c>
      <c r="F73" t="s">
        <v>576</v>
      </c>
      <c r="G73" t="s">
        <v>670</v>
      </c>
    </row>
    <row r="74" spans="3:7" x14ac:dyDescent="0.25">
      <c r="C74" t="str">
        <f t="shared" si="2"/>
        <v>PET/CT</v>
      </c>
      <c r="D74" t="str">
        <f>IFERROR(CHOOSE(MATCH(MID(F74,2,1),{"A";"R";"S";"B";"F";"G";"J";"K";"P"},0),"Hode","Blod","Helkropp","Endokrine organer","Hjerte og brystvegg","Hjerte og brystvegg","Fordøyelsesorganer og milt","Urinveier og genitalia","Lymfesystem"), "Andre")</f>
        <v>Helkropp</v>
      </c>
      <c r="E74" t="s">
        <v>19</v>
      </c>
      <c r="F74" t="s">
        <v>577</v>
      </c>
      <c r="G74" t="s">
        <v>740</v>
      </c>
    </row>
    <row r="75" spans="3:7" x14ac:dyDescent="0.25">
      <c r="C75" t="str">
        <f t="shared" si="2"/>
        <v>PET/MR</v>
      </c>
      <c r="D75" t="str">
        <f>IFERROR(CHOOSE(MATCH(MID(F75,2,1),{"A";"R";"S";"B";"F";"G";"J";"K";"P"},0),"Hode","Blod","Helkropp","Endokrine organer","Hjerte og brystvegg","Hjerte og brystvegg","Fordøyelsesorganer og milt","Urinveier og genitalia","Lymfesystem"), "Andre")</f>
        <v>Helkropp</v>
      </c>
      <c r="E75" t="s">
        <v>19</v>
      </c>
      <c r="F75" t="s">
        <v>578</v>
      </c>
      <c r="G75" t="s">
        <v>671</v>
      </c>
    </row>
    <row r="76" spans="3:7" x14ac:dyDescent="0.25">
      <c r="C76" t="str">
        <f t="shared" si="2"/>
        <v>PET/CT</v>
      </c>
      <c r="D76" t="str">
        <f>IFERROR(CHOOSE(MATCH(MID(F76,2,1),{"A";"R";"S";"B";"F";"G";"J";"K";"P"},0),"Hode","Blod","Helkropp","Endokrine organer","Hjerte og brystvegg","Hjerte og brystvegg","Fordøyelsesorganer og milt","Urinveier og genitalia","Lymfesystem"), "Andre")</f>
        <v>Helkropp</v>
      </c>
      <c r="E76" t="s">
        <v>19</v>
      </c>
      <c r="F76" t="s">
        <v>579</v>
      </c>
      <c r="G76" t="s">
        <v>672</v>
      </c>
    </row>
    <row r="77" spans="3:7" x14ac:dyDescent="0.25">
      <c r="C77" t="str">
        <f t="shared" si="2"/>
        <v>PET/MR</v>
      </c>
      <c r="D77" t="str">
        <f>IFERROR(CHOOSE(MATCH(MID(F77,2,1),{"A";"R";"S";"B";"F";"G";"J";"K";"P"},0),"Hode","Blod","Helkropp","Endokrine organer","Hjerte og brystvegg","Hjerte og brystvegg","Fordøyelsesorganer og milt","Urinveier og genitalia","Lymfesystem"), "Andre")</f>
        <v>Helkropp</v>
      </c>
      <c r="E77" t="s">
        <v>19</v>
      </c>
      <c r="F77" t="s">
        <v>580</v>
      </c>
      <c r="G77" t="s">
        <v>673</v>
      </c>
    </row>
    <row r="78" spans="3:7" x14ac:dyDescent="0.25">
      <c r="C78" t="str">
        <f t="shared" si="2"/>
        <v>NTP</v>
      </c>
      <c r="D78" t="str">
        <f>IFERROR(CHOOSE(MATCH(MID(F78,2,1),{"A";"R";"S";"B";"F";"G";"J";"K";"P"},0),"Hode","Blod","Helkropp","Endokrine organer","Hjerte og brystvegg","Hjerte og brystvegg","Fordøyelsesorganer og milt","Urinveier og genitalia","Lymfesystem"), "Andre")</f>
        <v>Helkropp</v>
      </c>
      <c r="E78" t="s">
        <v>19</v>
      </c>
      <c r="F78" t="s">
        <v>720</v>
      </c>
      <c r="G78" t="s">
        <v>741</v>
      </c>
    </row>
    <row r="79" spans="3:7" x14ac:dyDescent="0.25">
      <c r="C79" t="str">
        <f t="shared" si="2"/>
        <v>NM</v>
      </c>
      <c r="D79" t="str">
        <f>IFERROR(CHOOSE(MATCH(MID(F79,2,1),{"A";"R";"S";"B";"F";"G";"J";"K";"P"},0),"Hode","Blod","Helkropp","Endokrine organer","Hjerte og brystvegg","Hjerte og brystvegg","Fordøyelsesorganer og milt","Urinveier og genitalia","Lymfesystem"), "Andre")</f>
        <v>Helkropp</v>
      </c>
      <c r="E79" t="s">
        <v>19</v>
      </c>
      <c r="F79" t="s">
        <v>581</v>
      </c>
      <c r="G79" t="s">
        <v>674</v>
      </c>
    </row>
    <row r="80" spans="3:7" x14ac:dyDescent="0.25">
      <c r="C80" t="str">
        <f t="shared" si="2"/>
        <v>NM</v>
      </c>
      <c r="D80" t="str">
        <f>IFERROR(CHOOSE(MATCH(MID(F80,2,1),{"A";"R";"S";"B";"F";"G";"J";"K";"P"},0),"Hode","Blod","Helkropp","Endokrine organer","Hjerte og brystvegg","Hjerte og brystvegg","Fordøyelsesorganer og milt","Urinveier og genitalia","Lymfesystem"), "Andre")</f>
        <v>Helkropp</v>
      </c>
      <c r="E80" t="s">
        <v>19</v>
      </c>
      <c r="F80" t="s">
        <v>582</v>
      </c>
      <c r="G80" t="s">
        <v>675</v>
      </c>
    </row>
    <row r="81" spans="3:7" x14ac:dyDescent="0.25">
      <c r="C81" t="str">
        <f t="shared" si="2"/>
        <v>NM</v>
      </c>
      <c r="D81" t="str">
        <f>IFERROR(CHOOSE(MATCH(MID(F81,2,1),{"A";"R";"S";"B";"F";"G";"J";"K";"P"},0),"Hode","Blod","Helkropp","Endokrine organer","Hjerte og brystvegg","Hjerte og brystvegg","Fordøyelsesorganer og milt","Urinveier og genitalia","Lymfesystem"), "Andre")</f>
        <v>Helkropp</v>
      </c>
      <c r="E81" t="s">
        <v>19</v>
      </c>
      <c r="F81" t="s">
        <v>583</v>
      </c>
      <c r="G81" t="s">
        <v>676</v>
      </c>
    </row>
    <row r="82" spans="3:7" x14ac:dyDescent="0.25">
      <c r="C82" t="str">
        <f t="shared" si="2"/>
        <v>NM</v>
      </c>
      <c r="D82" t="str">
        <f>IFERROR(CHOOSE(MATCH(MID(F82,2,1),{"A";"R";"S";"B";"F";"G";"J";"K";"P"},0),"Hode","Blod","Helkropp","Endokrine organer","Hjerte og brystvegg","Hjerte og brystvegg","Fordøyelsesorganer og milt","Urinveier og genitalia","Lymfesystem"), "Andre")</f>
        <v>Helkropp</v>
      </c>
      <c r="E82" t="s">
        <v>19</v>
      </c>
      <c r="F82" t="s">
        <v>584</v>
      </c>
      <c r="G82" t="s">
        <v>677</v>
      </c>
    </row>
    <row r="83" spans="3:7" x14ac:dyDescent="0.25">
      <c r="C83" t="str">
        <f t="shared" si="2"/>
        <v>NM</v>
      </c>
      <c r="D83" t="str">
        <f>IFERROR(CHOOSE(MATCH(MID(F83,2,1),{"A";"R";"S";"B";"F";"G";"J";"K";"P"},0),"Hode","Blod","Helkropp","Endokrine organer","Hjerte og brystvegg","Hjerte og brystvegg","Fordøyelsesorganer og milt","Urinveier og genitalia","Lymfesystem"), "Andre")</f>
        <v>Helkropp</v>
      </c>
      <c r="E83" t="s">
        <v>19</v>
      </c>
      <c r="F83" t="s">
        <v>585</v>
      </c>
      <c r="G83" t="s">
        <v>678</v>
      </c>
    </row>
    <row r="84" spans="3:7" x14ac:dyDescent="0.25">
      <c r="C84" t="str">
        <f t="shared" si="2"/>
        <v>NM</v>
      </c>
      <c r="D84" t="str">
        <f>IFERROR(CHOOSE(MATCH(MID(F84,2,1),{"A";"R";"S";"B";"F";"G";"J";"K";"P"},0),"Hode","Blod","Helkropp","Endokrine organer","Hjerte og brystvegg","Hjerte og brystvegg","Fordøyelsesorganer og milt","Urinveier og genitalia","Lymfesystem"), "Andre")</f>
        <v>Helkropp</v>
      </c>
      <c r="E84" t="s">
        <v>19</v>
      </c>
      <c r="F84" t="s">
        <v>586</v>
      </c>
      <c r="G84" t="s">
        <v>679</v>
      </c>
    </row>
    <row r="85" spans="3:7" x14ac:dyDescent="0.25">
      <c r="C85" t="str">
        <f t="shared" si="2"/>
        <v>NM</v>
      </c>
      <c r="D85" t="str">
        <f>IFERROR(CHOOSE(MATCH(MID(F85,2,1),{"A";"R";"S";"B";"F";"G";"J";"K";"P"},0),"Hode","Blod","Helkropp","Endokrine organer","Hjerte og brystvegg","Hjerte og brystvegg","Fordøyelsesorganer og milt","Urinveier og genitalia","Lymfesystem"), "Andre")</f>
        <v>Helkropp</v>
      </c>
      <c r="E85" t="s">
        <v>19</v>
      </c>
      <c r="F85" t="s">
        <v>587</v>
      </c>
      <c r="G85" t="s">
        <v>680</v>
      </c>
    </row>
    <row r="86" spans="3:7" x14ac:dyDescent="0.25">
      <c r="C86" t="str">
        <f t="shared" si="2"/>
        <v>NM</v>
      </c>
      <c r="D86" t="str">
        <f>IFERROR(CHOOSE(MATCH(MID(F86,2,1),{"A";"R";"S";"B";"F";"G";"J";"K";"P"},0),"Hode","Blod","Helkropp","Endokrine organer","Hjerte og brystvegg","Hjerte og brystvegg","Fordøyelsesorganer og milt","Urinveier og genitalia","Lymfesystem"), "Andre")</f>
        <v>Helkropp</v>
      </c>
      <c r="E86" t="s">
        <v>19</v>
      </c>
      <c r="F86" t="s">
        <v>588</v>
      </c>
      <c r="G86" t="s">
        <v>681</v>
      </c>
    </row>
    <row r="87" spans="3:7" x14ac:dyDescent="0.25">
      <c r="C87" t="str">
        <f t="shared" si="2"/>
        <v>NM</v>
      </c>
      <c r="D87" t="str">
        <f>IFERROR(CHOOSE(MATCH(MID(F87,2,1),{"A";"R";"S";"B";"F";"G";"J";"K";"P"},0),"Hode","Blod","Helkropp","Endokrine organer","Hjerte og brystvegg","Hjerte og brystvegg","Fordøyelsesorganer og milt","Urinveier og genitalia","Lymfesystem"), "Andre")</f>
        <v>Helkropp</v>
      </c>
      <c r="E87" t="s">
        <v>19</v>
      </c>
      <c r="F87" t="s">
        <v>589</v>
      </c>
      <c r="G87" t="s">
        <v>682</v>
      </c>
    </row>
    <row r="88" spans="3:7" x14ac:dyDescent="0.25">
      <c r="C88" t="str">
        <f t="shared" si="2"/>
        <v>PET/CT</v>
      </c>
      <c r="D88" t="str">
        <f>IFERROR(CHOOSE(MATCH(MID(F88,2,1),{"A";"R";"S";"B";"F";"G";"J";"K";"P"},0),"Hode","Blod","Helkropp","Endokrine organer","Hjerte og brystvegg","Hjerte og brystvegg","Fordøyelsesorganer og milt","Urinveier og genitalia","Lymfesystem"), "Andre")</f>
        <v>Helkropp</v>
      </c>
      <c r="E88" t="s">
        <v>19</v>
      </c>
      <c r="F88" t="s">
        <v>590</v>
      </c>
      <c r="G88" t="s">
        <v>683</v>
      </c>
    </row>
    <row r="89" spans="3:7" x14ac:dyDescent="0.25">
      <c r="C89" t="str">
        <f t="shared" si="2"/>
        <v>PET/MR</v>
      </c>
      <c r="D89" t="str">
        <f>IFERROR(CHOOSE(MATCH(MID(F89,2,1),{"A";"R";"S";"B";"F";"G";"J";"K";"P"},0),"Hode","Blod","Helkropp","Endokrine organer","Hjerte og brystvegg","Hjerte og brystvegg","Fordøyelsesorganer og milt","Urinveier og genitalia","Lymfesystem"), "Andre")</f>
        <v>Helkropp</v>
      </c>
      <c r="E89" t="s">
        <v>19</v>
      </c>
      <c r="F89" t="s">
        <v>591</v>
      </c>
      <c r="G89" t="s">
        <v>684</v>
      </c>
    </row>
    <row r="90" spans="3:7" x14ac:dyDescent="0.25">
      <c r="C90" t="str">
        <f t="shared" si="2"/>
        <v>NTP</v>
      </c>
      <c r="D90" t="str">
        <f>IFERROR(CHOOSE(MATCH(MID(F90,2,1),{"A";"R";"S";"B";"F";"G";"J";"K";"P"},0),"Hode","Blod","Helkropp","Endokrine organer","Hjerte og brystvegg","Hjerte og brystvegg","Fordøyelsesorganer og milt","Urinveier og genitalia","Lymfesystem"), "Andre")</f>
        <v>Helkropp</v>
      </c>
      <c r="E90" t="s">
        <v>19</v>
      </c>
      <c r="F90" t="s">
        <v>721</v>
      </c>
      <c r="G90" t="s">
        <v>742</v>
      </c>
    </row>
    <row r="91" spans="3:7" x14ac:dyDescent="0.25">
      <c r="C91" t="str">
        <f t="shared" si="2"/>
        <v>NM</v>
      </c>
      <c r="D91" t="str">
        <f>IFERROR(CHOOSE(MATCH(MID(F91,2,1),{"A";"R";"S";"B";"F";"G";"J";"K";"P"},0),"Hode","Blod","Helkropp","Endokrine organer","Hjerte og brystvegg","Hjerte og brystvegg","Fordøyelsesorganer og milt","Urinveier og genitalia","Lymfesystem"), "Andre")</f>
        <v>Helkropp</v>
      </c>
      <c r="E91" t="s">
        <v>19</v>
      </c>
      <c r="F91" t="s">
        <v>592</v>
      </c>
      <c r="G91" t="s">
        <v>685</v>
      </c>
    </row>
    <row r="92" spans="3:7" x14ac:dyDescent="0.25">
      <c r="C92" t="str">
        <f t="shared" si="2"/>
        <v>NM</v>
      </c>
      <c r="D92" t="str">
        <f>IFERROR(CHOOSE(MATCH(MID(F92,2,1),{"A";"R";"S";"B";"F";"G";"J";"K";"P"},0),"Hode","Blod","Helkropp","Endokrine organer","Hjerte og brystvegg","Hjerte og brystvegg","Fordøyelsesorganer og milt","Urinveier og genitalia","Lymfesystem"), "Andre")</f>
        <v>Helkropp</v>
      </c>
      <c r="E92" t="s">
        <v>19</v>
      </c>
      <c r="F92" t="s">
        <v>593</v>
      </c>
      <c r="G92" t="s">
        <v>686</v>
      </c>
    </row>
    <row r="93" spans="3:7" x14ac:dyDescent="0.25">
      <c r="C93" t="str">
        <f t="shared" si="2"/>
        <v>NM</v>
      </c>
      <c r="D93" t="str">
        <f>IFERROR(CHOOSE(MATCH(MID(F93,2,1),{"A";"R";"S";"B";"F";"G";"J";"K";"P"},0),"Hode","Blod","Helkropp","Endokrine organer","Hjerte og brystvegg","Hjerte og brystvegg","Fordøyelsesorganer og milt","Urinveier og genitalia","Lymfesystem"), "Andre")</f>
        <v>Hode</v>
      </c>
      <c r="E93" t="s">
        <v>19</v>
      </c>
      <c r="F93" t="s">
        <v>502</v>
      </c>
      <c r="G93" t="s">
        <v>597</v>
      </c>
    </row>
    <row r="94" spans="3:7" x14ac:dyDescent="0.25">
      <c r="C94" t="str">
        <f t="shared" si="2"/>
        <v>NM</v>
      </c>
      <c r="D94" t="str">
        <f>IFERROR(CHOOSE(MATCH(MID(F94,2,1),{"A";"R";"S";"B";"F";"G";"J";"K";"P"},0),"Hode","Blod","Helkropp","Endokrine organer","Hjerte og brystvegg","Hjerte og brystvegg","Fordøyelsesorganer og milt","Urinveier og genitalia","Lymfesystem"), "Andre")</f>
        <v>Hode</v>
      </c>
      <c r="E94" t="s">
        <v>19</v>
      </c>
      <c r="F94" t="s">
        <v>503</v>
      </c>
      <c r="G94" t="s">
        <v>598</v>
      </c>
    </row>
    <row r="95" spans="3:7" x14ac:dyDescent="0.25">
      <c r="C95" t="str">
        <f t="shared" si="2"/>
        <v>NM</v>
      </c>
      <c r="D95" t="str">
        <f>IFERROR(CHOOSE(MATCH(MID(F95,2,1),{"A";"R";"S";"B";"F";"G";"J";"K";"P"},0),"Hode","Blod","Helkropp","Endokrine organer","Hjerte og brystvegg","Hjerte og brystvegg","Fordøyelsesorganer og milt","Urinveier og genitalia","Lymfesystem"), "Andre")</f>
        <v>Hode</v>
      </c>
      <c r="E95" t="s">
        <v>19</v>
      </c>
      <c r="F95" t="s">
        <v>504</v>
      </c>
      <c r="G95" t="s">
        <v>599</v>
      </c>
    </row>
    <row r="96" spans="3:7" x14ac:dyDescent="0.25">
      <c r="C96" t="str">
        <f t="shared" si="2"/>
        <v>NM</v>
      </c>
      <c r="D96" t="str">
        <f>IFERROR(CHOOSE(MATCH(MID(F96,2,1),{"A";"R";"S";"B";"F";"G";"J";"K";"P"},0),"Hode","Blod","Helkropp","Endokrine organer","Hjerte og brystvegg","Hjerte og brystvegg","Fordøyelsesorganer og milt","Urinveier og genitalia","Lymfesystem"), "Andre")</f>
        <v>Hode</v>
      </c>
      <c r="E96" t="s">
        <v>19</v>
      </c>
      <c r="F96" t="s">
        <v>505</v>
      </c>
      <c r="G96" t="s">
        <v>600</v>
      </c>
    </row>
    <row r="97" spans="3:7" x14ac:dyDescent="0.25">
      <c r="C97" t="str">
        <f t="shared" si="2"/>
        <v>NM</v>
      </c>
      <c r="D97" t="str">
        <f>IFERROR(CHOOSE(MATCH(MID(F97,2,1),{"A";"R";"S";"B";"F";"G";"J";"K";"P"},0),"Hode","Blod","Helkropp","Endokrine organer","Hjerte og brystvegg","Hjerte og brystvegg","Fordøyelsesorganer og milt","Urinveier og genitalia","Lymfesystem"), "Andre")</f>
        <v>Hode</v>
      </c>
      <c r="E97" t="s">
        <v>19</v>
      </c>
      <c r="F97" t="s">
        <v>506</v>
      </c>
      <c r="G97" t="s">
        <v>601</v>
      </c>
    </row>
    <row r="98" spans="3:7" x14ac:dyDescent="0.25">
      <c r="C98" t="str">
        <f t="shared" si="2"/>
        <v>PET/CT</v>
      </c>
      <c r="D98" t="str">
        <f>IFERROR(CHOOSE(MATCH(MID(F98,2,1),{"A";"R";"S";"B";"F";"G";"J";"K";"P"},0),"Hode","Blod","Helkropp","Endokrine organer","Hjerte og brystvegg","Hjerte og brystvegg","Fordøyelsesorganer og milt","Urinveier og genitalia","Lymfesystem"), "Andre")</f>
        <v>Hode</v>
      </c>
      <c r="E98" t="s">
        <v>19</v>
      </c>
      <c r="F98" t="s">
        <v>507</v>
      </c>
      <c r="G98" t="s">
        <v>602</v>
      </c>
    </row>
    <row r="99" spans="3:7" x14ac:dyDescent="0.25">
      <c r="C99" t="str">
        <f t="shared" ref="C99:C103" si="3">IF(OR(LEFT(G99,FIND(" ",G99&amp;" ")-1)="NM",
           LEFT(G99,FIND(" ",G99&amp;" ")-1)="PET/CT",
           LEFT(G99,FIND(" ",G99&amp;" ")-1)="PET/MR"),
     LEFT(G99,FIND(" ",G99&amp;" ")-1),
     "NTP")</f>
        <v>PET/MR</v>
      </c>
      <c r="D99" t="str">
        <f>IFERROR(CHOOSE(MATCH(MID(F99,2,1),{"A";"R";"S";"B";"F";"G";"J";"K";"P"},0),"Hode","Blod","Helkropp","Endokrine organer","Hjerte og brystvegg","Hjerte og brystvegg","Fordøyelsesorganer og milt","Urinveier og genitalia","Lymfesystem"), "Andre")</f>
        <v>Hode</v>
      </c>
      <c r="E99" t="s">
        <v>19</v>
      </c>
      <c r="F99" t="s">
        <v>508</v>
      </c>
      <c r="G99" t="s">
        <v>603</v>
      </c>
    </row>
    <row r="100" spans="3:7" x14ac:dyDescent="0.25">
      <c r="C100" t="str">
        <f t="shared" si="3"/>
        <v>PET/CT</v>
      </c>
      <c r="D100" t="str">
        <f>IFERROR(CHOOSE(MATCH(MID(F100,2,1),{"A";"R";"S";"B";"F";"G";"J";"K";"P"},0),"Hode","Blod","Helkropp","Endokrine organer","Hjerte og brystvegg","Hjerte og brystvegg","Fordøyelsesorganer og milt","Urinveier og genitalia","Lymfesystem"), "Andre")</f>
        <v>Hode</v>
      </c>
      <c r="E100" t="s">
        <v>19</v>
      </c>
      <c r="F100" t="s">
        <v>509</v>
      </c>
      <c r="G100" t="s">
        <v>604</v>
      </c>
    </row>
    <row r="101" spans="3:7" x14ac:dyDescent="0.25">
      <c r="C101" t="str">
        <f t="shared" si="3"/>
        <v>PET/MR</v>
      </c>
      <c r="D101" t="str">
        <f>IFERROR(CHOOSE(MATCH(MID(F101,2,1),{"A";"R";"S";"B";"F";"G";"J";"K";"P"},0),"Hode","Blod","Helkropp","Endokrine organer","Hjerte og brystvegg","Hjerte og brystvegg","Fordøyelsesorganer og milt","Urinveier og genitalia","Lymfesystem"), "Andre")</f>
        <v>Hode</v>
      </c>
      <c r="E101" t="s">
        <v>19</v>
      </c>
      <c r="F101" t="s">
        <v>510</v>
      </c>
      <c r="G101" t="s">
        <v>605</v>
      </c>
    </row>
    <row r="102" spans="3:7" x14ac:dyDescent="0.25">
      <c r="C102" t="str">
        <f t="shared" si="3"/>
        <v>NM</v>
      </c>
      <c r="D102" t="str">
        <f>IFERROR(CHOOSE(MATCH(MID(F102,2,1),{"A";"R";"S";"B";"F";"G";"J";"K";"P"},0),"Hode","Blod","Helkropp","Endokrine organer","Hjerte og brystvegg","Hjerte og brystvegg","Fordøyelsesorganer og milt","Urinveier og genitalia","Lymfesystem"), "Andre")</f>
        <v>Andre</v>
      </c>
      <c r="E102" t="s">
        <v>594</v>
      </c>
      <c r="F102" t="s">
        <v>595</v>
      </c>
      <c r="G102" t="s">
        <v>687</v>
      </c>
    </row>
    <row r="103" spans="3:7" x14ac:dyDescent="0.25">
      <c r="C103" t="str">
        <f t="shared" si="3"/>
        <v>NM</v>
      </c>
      <c r="D103" t="str">
        <f>IFERROR(CHOOSE(MATCH(MID(F103,2,1),{"A";"R";"S";"B";"F";"G";"J";"K";"P"},0),"Hode","Blod","Helkropp","Endokrine organer","Hjerte og brystvegg","Hjerte og brystvegg","Fordøyelsesorganer og milt","Urinveier og genitalia","Lymfesystem"), "Andre")</f>
        <v>Andre</v>
      </c>
      <c r="E103" t="s">
        <v>594</v>
      </c>
      <c r="F103" t="s">
        <v>596</v>
      </c>
      <c r="G103" t="s">
        <v>688</v>
      </c>
    </row>
  </sheetData>
  <sheetProtection sheet="1" objects="1" scenarios="1"/>
  <phoneticPr fontId="55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966D-02A7-4899-9C6E-F8CC1F7824D1}">
  <sheetPr codeName="Ark5"/>
  <dimension ref="B2:X136"/>
  <sheetViews>
    <sheetView zoomScale="80" zoomScaleNormal="80" workbookViewId="0"/>
  </sheetViews>
  <sheetFormatPr baseColWidth="10" defaultColWidth="9.140625" defaultRowHeight="15" x14ac:dyDescent="0.25"/>
  <cols>
    <col min="3" max="4" width="12.140625" customWidth="1"/>
    <col min="5" max="5" width="13.140625" customWidth="1"/>
    <col min="6" max="6" width="41.7109375" customWidth="1"/>
    <col min="7" max="7" width="37.42578125" customWidth="1"/>
    <col min="8" max="8" width="22.42578125" customWidth="1"/>
    <col min="9" max="9" width="49.5703125" customWidth="1"/>
    <col min="10" max="10" width="30.28515625" customWidth="1"/>
    <col min="11" max="11" width="35.42578125" customWidth="1"/>
    <col min="12" max="12" width="22.5703125" customWidth="1"/>
    <col min="13" max="13" width="23.85546875" customWidth="1"/>
    <col min="15" max="15" width="12" customWidth="1"/>
    <col min="16" max="16" width="11.5703125" customWidth="1"/>
    <col min="17" max="17" width="12" customWidth="1"/>
    <col min="18" max="18" width="14.5703125" customWidth="1"/>
    <col min="19" max="19" width="17.7109375" customWidth="1"/>
    <col min="20" max="20" width="18.7109375" customWidth="1"/>
    <col min="21" max="21" width="18.42578125" customWidth="1"/>
    <col min="22" max="22" width="14" customWidth="1"/>
    <col min="23" max="23" width="17.140625" customWidth="1"/>
    <col min="24" max="24" width="12.140625" customWidth="1"/>
    <col min="28" max="28" width="17.85546875" bestFit="1" customWidth="1"/>
    <col min="29" max="29" width="25.7109375" bestFit="1" customWidth="1"/>
    <col min="30" max="30" width="12.42578125" bestFit="1" customWidth="1"/>
    <col min="31" max="31" width="12.5703125" bestFit="1" customWidth="1"/>
    <col min="32" max="32" width="12.42578125" bestFit="1" customWidth="1"/>
    <col min="33" max="35" width="11.42578125" bestFit="1" customWidth="1"/>
    <col min="36" max="36" width="12" bestFit="1" customWidth="1"/>
    <col min="37" max="37" width="10.7109375" bestFit="1" customWidth="1"/>
    <col min="38" max="38" width="11.140625" bestFit="1" customWidth="1"/>
    <col min="39" max="39" width="10.7109375" bestFit="1" customWidth="1"/>
    <col min="40" max="40" width="15" bestFit="1" customWidth="1"/>
  </cols>
  <sheetData>
    <row r="2" spans="2:24" ht="19.5" customHeight="1" x14ac:dyDescent="0.25">
      <c r="B2" t="s">
        <v>234</v>
      </c>
      <c r="C2" t="s">
        <v>21</v>
      </c>
      <c r="D2" t="s">
        <v>262</v>
      </c>
      <c r="E2" t="s">
        <v>263</v>
      </c>
      <c r="F2" t="s">
        <v>326</v>
      </c>
      <c r="G2" t="s">
        <v>327</v>
      </c>
      <c r="H2" t="s">
        <v>23</v>
      </c>
      <c r="I2" t="s">
        <v>3</v>
      </c>
      <c r="J2" t="s">
        <v>470</v>
      </c>
      <c r="K2" t="s">
        <v>321</v>
      </c>
      <c r="L2" t="s">
        <v>482</v>
      </c>
      <c r="M2" t="s">
        <v>261</v>
      </c>
      <c r="N2" t="s">
        <v>24</v>
      </c>
      <c r="O2" t="s">
        <v>235</v>
      </c>
      <c r="P2" t="s">
        <v>9</v>
      </c>
      <c r="Q2" t="s">
        <v>323</v>
      </c>
      <c r="R2" t="s">
        <v>485</v>
      </c>
      <c r="S2" t="s">
        <v>486</v>
      </c>
      <c r="T2" t="s">
        <v>487</v>
      </c>
      <c r="U2" t="s">
        <v>15</v>
      </c>
      <c r="V2" t="s">
        <v>16</v>
      </c>
      <c r="W2" t="s">
        <v>17</v>
      </c>
      <c r="X2" t="s">
        <v>18</v>
      </c>
    </row>
    <row r="3" spans="2:24" x14ac:dyDescent="0.25">
      <c r="B3" t="s">
        <v>261</v>
      </c>
      <c r="C3" t="s">
        <v>252</v>
      </c>
      <c r="D3" t="s">
        <v>25</v>
      </c>
      <c r="E3" t="s">
        <v>85</v>
      </c>
      <c r="F3" t="s">
        <v>189</v>
      </c>
      <c r="G3" t="s">
        <v>357</v>
      </c>
      <c r="M3" t="str">
        <f t="shared" ref="M3:M34" si="0">IF(ISNUMBER(SEARCH("pet", B3)), "x", "")</f>
        <v>x</v>
      </c>
      <c r="N3" t="str">
        <f t="shared" ref="N3:N34" si="1">IF(ISNUMBER(SEARCH("nm", B3)), "x", "")</f>
        <v/>
      </c>
      <c r="O3" t="str">
        <f t="shared" ref="O3:O34" si="2">IF(ISNUMBER(SEARCH("terapi", B3)), "x", "")</f>
        <v/>
      </c>
      <c r="P3" t="str">
        <f t="shared" ref="P3:P34" si="3">IF(OR(ISNUMBER(SEARCH("hode", $I3)), ISNUMBER(SEARCH("hjerne", $I3)), ISNUMBER(SEARCH("hals", $I3))), "x", "")</f>
        <v/>
      </c>
      <c r="Q3" t="str">
        <f t="shared" ref="Q3:Q34" si="4">IF(OR(ISNUMBER(SEARCH("endokrin", $I3)), ISNUMBER(SEARCH("nulll", $I3)), ISNUMBER(SEARCH("nulll", $I3))), "x", "")</f>
        <v/>
      </c>
      <c r="R3" t="str">
        <f t="shared" ref="R3:R34" si="5">IF(OR(ISNUMBER(SEARCH("hjerte", $I3)), ISNUMBER(SEARCH("brystvegg", $I3)), ISNUMBER(SEARCH("nulll", $I3))), "x", "")</f>
        <v/>
      </c>
      <c r="S3" t="str">
        <f t="shared" ref="S3:S34" si="6">IF(OR(ISNUMBER(SEARCH("fordøyelse", $I3)), ISNUMBER(SEARCH("milt", $I3)), ISNUMBER(SEARCH("nulll", $I3))), "x", "")</f>
        <v/>
      </c>
      <c r="T3" t="str">
        <f t="shared" ref="T3:T34" si="7">IF(OR(ISNUMBER(SEARCH("urinvei", $I3)), ISNUMBER(SEARCH("genital", $I3)), ISNUMBER(SEARCH("nulll", $I3))), "x", "")</f>
        <v/>
      </c>
      <c r="U3" t="str">
        <f t="shared" ref="U3:U34" si="8">IF(OR(ISNUMBER(SEARCH("lymf", $I3)), ISNUMBER(SEARCH("nulll", $I3)), ISNUMBER(SEARCH("nulll", $I3))), "x", "")</f>
        <v/>
      </c>
      <c r="V3" t="str">
        <f t="shared" ref="V3:V34" si="9">IF(OR(ISNUMBER(SEARCH("blod", $I3)), ISNUMBER(SEARCH("nulll", $I3)), ISNUMBER(SEARCH("nulll", $I3))), "x", "")</f>
        <v/>
      </c>
      <c r="W3" t="str">
        <f t="shared" ref="W3:W34" si="10">IF(OR(ISNUMBER(SEARCH("helkropp", $I3)), ISNUMBER(SEARCH("skalle", $I3)), ISNUMBER(SEARCH("lår", $I3))), "x", "")</f>
        <v/>
      </c>
      <c r="X3" t="str">
        <f t="shared" ref="X3:X34" si="11">IF(OR(ISNUMBER(SEARCH("andre", $I3)), ISNUMBER(SEARCH("nulll", $I3)), ISNUMBER(SEARCH("nulll", $I3))), "x", "")</f>
        <v/>
      </c>
    </row>
    <row r="4" spans="2:24" x14ac:dyDescent="0.25">
      <c r="B4" t="s">
        <v>261</v>
      </c>
      <c r="C4" t="s">
        <v>253</v>
      </c>
      <c r="D4" t="s">
        <v>19</v>
      </c>
      <c r="E4" t="s">
        <v>264</v>
      </c>
      <c r="F4" t="s">
        <v>265</v>
      </c>
      <c r="I4" t="s">
        <v>445</v>
      </c>
      <c r="J4" t="s">
        <v>446</v>
      </c>
      <c r="L4" t="s">
        <v>483</v>
      </c>
      <c r="M4" t="str">
        <f t="shared" si="0"/>
        <v>x</v>
      </c>
      <c r="N4" t="str">
        <f t="shared" si="1"/>
        <v/>
      </c>
      <c r="O4" t="str">
        <f t="shared" si="2"/>
        <v/>
      </c>
      <c r="P4" t="str">
        <f t="shared" si="3"/>
        <v>x</v>
      </c>
      <c r="Q4" t="str">
        <f t="shared" si="4"/>
        <v/>
      </c>
      <c r="R4" t="str">
        <f t="shared" si="5"/>
        <v/>
      </c>
      <c r="S4" t="str">
        <f t="shared" si="6"/>
        <v/>
      </c>
      <c r="T4" t="str">
        <f t="shared" si="7"/>
        <v/>
      </c>
      <c r="U4" t="str">
        <f t="shared" si="8"/>
        <v/>
      </c>
      <c r="V4" t="str">
        <f t="shared" si="9"/>
        <v/>
      </c>
      <c r="W4" t="str">
        <f t="shared" si="10"/>
        <v>x</v>
      </c>
      <c r="X4" t="str">
        <f t="shared" si="11"/>
        <v/>
      </c>
    </row>
    <row r="5" spans="2:24" x14ac:dyDescent="0.25">
      <c r="B5" t="s">
        <v>261</v>
      </c>
      <c r="C5" t="s">
        <v>253</v>
      </c>
      <c r="D5" t="s">
        <v>19</v>
      </c>
      <c r="E5" t="s">
        <v>266</v>
      </c>
      <c r="F5" t="s">
        <v>267</v>
      </c>
      <c r="M5" t="str">
        <f t="shared" si="0"/>
        <v>x</v>
      </c>
      <c r="N5" t="str">
        <f t="shared" si="1"/>
        <v/>
      </c>
      <c r="O5" t="str">
        <f t="shared" si="2"/>
        <v/>
      </c>
      <c r="P5" t="str">
        <f t="shared" si="3"/>
        <v/>
      </c>
      <c r="Q5" t="str">
        <f t="shared" si="4"/>
        <v/>
      </c>
      <c r="R5" t="str">
        <f t="shared" si="5"/>
        <v/>
      </c>
      <c r="S5" t="str">
        <f t="shared" si="6"/>
        <v/>
      </c>
      <c r="T5" t="str">
        <f t="shared" si="7"/>
        <v/>
      </c>
      <c r="U5" t="str">
        <f t="shared" si="8"/>
        <v/>
      </c>
      <c r="V5" t="str">
        <f t="shared" si="9"/>
        <v/>
      </c>
      <c r="W5" t="str">
        <f t="shared" si="10"/>
        <v/>
      </c>
      <c r="X5" t="str">
        <f t="shared" si="11"/>
        <v/>
      </c>
    </row>
    <row r="6" spans="2:24" x14ac:dyDescent="0.25">
      <c r="B6" t="s">
        <v>261</v>
      </c>
      <c r="C6" t="s">
        <v>253</v>
      </c>
      <c r="D6" t="s">
        <v>19</v>
      </c>
      <c r="E6" t="s">
        <v>268</v>
      </c>
      <c r="F6" t="s">
        <v>269</v>
      </c>
      <c r="M6" t="str">
        <f t="shared" si="0"/>
        <v>x</v>
      </c>
      <c r="N6" t="str">
        <f t="shared" si="1"/>
        <v/>
      </c>
      <c r="O6" t="str">
        <f t="shared" si="2"/>
        <v/>
      </c>
      <c r="P6" t="str">
        <f t="shared" si="3"/>
        <v/>
      </c>
      <c r="Q6" t="str">
        <f t="shared" si="4"/>
        <v/>
      </c>
      <c r="R6" t="str">
        <f t="shared" si="5"/>
        <v/>
      </c>
      <c r="S6" t="str">
        <f t="shared" si="6"/>
        <v/>
      </c>
      <c r="T6" t="str">
        <f t="shared" si="7"/>
        <v/>
      </c>
      <c r="U6" t="str">
        <f t="shared" si="8"/>
        <v/>
      </c>
      <c r="V6" t="str">
        <f t="shared" si="9"/>
        <v/>
      </c>
      <c r="W6" t="str">
        <f t="shared" si="10"/>
        <v/>
      </c>
      <c r="X6" t="str">
        <f t="shared" si="11"/>
        <v/>
      </c>
    </row>
    <row r="7" spans="2:24" x14ac:dyDescent="0.25">
      <c r="B7" t="s">
        <v>261</v>
      </c>
      <c r="C7" t="s">
        <v>240</v>
      </c>
      <c r="D7" t="s">
        <v>19</v>
      </c>
      <c r="E7" t="s">
        <v>270</v>
      </c>
      <c r="F7" t="s">
        <v>271</v>
      </c>
      <c r="I7" t="s">
        <v>439</v>
      </c>
      <c r="L7" t="s">
        <v>483</v>
      </c>
      <c r="M7" t="str">
        <f t="shared" si="0"/>
        <v>x</v>
      </c>
      <c r="N7" t="str">
        <f t="shared" si="1"/>
        <v/>
      </c>
      <c r="O7" t="str">
        <f t="shared" si="2"/>
        <v/>
      </c>
      <c r="P7" t="str">
        <f t="shared" si="3"/>
        <v>x</v>
      </c>
      <c r="Q7" t="str">
        <f t="shared" si="4"/>
        <v/>
      </c>
      <c r="R7" t="str">
        <f t="shared" si="5"/>
        <v/>
      </c>
      <c r="S7" t="str">
        <f t="shared" si="6"/>
        <v/>
      </c>
      <c r="T7" t="str">
        <f t="shared" si="7"/>
        <v/>
      </c>
      <c r="U7" t="str">
        <f t="shared" si="8"/>
        <v/>
      </c>
      <c r="V7" t="str">
        <f t="shared" si="9"/>
        <v/>
      </c>
      <c r="W7" t="str">
        <f t="shared" si="10"/>
        <v/>
      </c>
      <c r="X7" t="str">
        <f t="shared" si="11"/>
        <v/>
      </c>
    </row>
    <row r="8" spans="2:24" x14ac:dyDescent="0.25">
      <c r="B8" t="s">
        <v>261</v>
      </c>
      <c r="C8" t="s">
        <v>240</v>
      </c>
      <c r="D8" t="s">
        <v>19</v>
      </c>
      <c r="E8" t="s">
        <v>272</v>
      </c>
      <c r="F8" t="s">
        <v>273</v>
      </c>
      <c r="M8" t="str">
        <f t="shared" si="0"/>
        <v>x</v>
      </c>
      <c r="N8" t="str">
        <f t="shared" si="1"/>
        <v/>
      </c>
      <c r="O8" t="str">
        <f t="shared" si="2"/>
        <v/>
      </c>
      <c r="P8" t="str">
        <f t="shared" si="3"/>
        <v/>
      </c>
      <c r="Q8" t="str">
        <f t="shared" si="4"/>
        <v/>
      </c>
      <c r="R8" t="str">
        <f t="shared" si="5"/>
        <v/>
      </c>
      <c r="S8" t="str">
        <f t="shared" si="6"/>
        <v/>
      </c>
      <c r="T8" t="str">
        <f t="shared" si="7"/>
        <v/>
      </c>
      <c r="U8" t="str">
        <f t="shared" si="8"/>
        <v/>
      </c>
      <c r="V8" t="str">
        <f t="shared" si="9"/>
        <v/>
      </c>
      <c r="W8" t="str">
        <f t="shared" si="10"/>
        <v/>
      </c>
      <c r="X8" t="str">
        <f t="shared" si="11"/>
        <v/>
      </c>
    </row>
    <row r="9" spans="2:24" x14ac:dyDescent="0.25">
      <c r="B9" t="s">
        <v>261</v>
      </c>
      <c r="C9" t="s">
        <v>240</v>
      </c>
      <c r="D9" t="s">
        <v>19</v>
      </c>
      <c r="E9" t="s">
        <v>274</v>
      </c>
      <c r="F9" t="s">
        <v>275</v>
      </c>
      <c r="M9" t="str">
        <f t="shared" si="0"/>
        <v>x</v>
      </c>
      <c r="N9" t="str">
        <f t="shared" si="1"/>
        <v/>
      </c>
      <c r="O9" t="str">
        <f t="shared" si="2"/>
        <v/>
      </c>
      <c r="P9" t="str">
        <f t="shared" si="3"/>
        <v/>
      </c>
      <c r="Q9" t="str">
        <f t="shared" si="4"/>
        <v/>
      </c>
      <c r="R9" t="str">
        <f t="shared" si="5"/>
        <v/>
      </c>
      <c r="S9" t="str">
        <f t="shared" si="6"/>
        <v/>
      </c>
      <c r="T9" t="str">
        <f t="shared" si="7"/>
        <v/>
      </c>
      <c r="U9" t="str">
        <f t="shared" si="8"/>
        <v/>
      </c>
      <c r="V9" t="str">
        <f t="shared" si="9"/>
        <v/>
      </c>
      <c r="W9" t="str">
        <f t="shared" si="10"/>
        <v/>
      </c>
      <c r="X9" t="str">
        <f t="shared" si="11"/>
        <v/>
      </c>
    </row>
    <row r="10" spans="2:24" x14ac:dyDescent="0.25">
      <c r="B10" t="s">
        <v>261</v>
      </c>
      <c r="C10" t="s">
        <v>240</v>
      </c>
      <c r="D10" t="s">
        <v>19</v>
      </c>
      <c r="E10" t="s">
        <v>276</v>
      </c>
      <c r="F10" t="s">
        <v>277</v>
      </c>
      <c r="M10" t="str">
        <f t="shared" si="0"/>
        <v>x</v>
      </c>
      <c r="N10" t="str">
        <f t="shared" si="1"/>
        <v/>
      </c>
      <c r="O10" t="str">
        <f t="shared" si="2"/>
        <v/>
      </c>
      <c r="P10" t="str">
        <f t="shared" si="3"/>
        <v/>
      </c>
      <c r="Q10" t="str">
        <f t="shared" si="4"/>
        <v/>
      </c>
      <c r="R10" t="str">
        <f t="shared" si="5"/>
        <v/>
      </c>
      <c r="S10" t="str">
        <f t="shared" si="6"/>
        <v/>
      </c>
      <c r="T10" t="str">
        <f t="shared" si="7"/>
        <v/>
      </c>
      <c r="U10" t="str">
        <f t="shared" si="8"/>
        <v/>
      </c>
      <c r="V10" t="str">
        <f t="shared" si="9"/>
        <v/>
      </c>
      <c r="W10" t="str">
        <f t="shared" si="10"/>
        <v/>
      </c>
      <c r="X10" t="str">
        <f t="shared" si="11"/>
        <v/>
      </c>
    </row>
    <row r="11" spans="2:24" x14ac:dyDescent="0.25">
      <c r="B11" t="s">
        <v>261</v>
      </c>
      <c r="C11" t="s">
        <v>240</v>
      </c>
      <c r="D11" t="s">
        <v>19</v>
      </c>
      <c r="E11" t="s">
        <v>278</v>
      </c>
      <c r="F11" t="s">
        <v>279</v>
      </c>
      <c r="M11" t="str">
        <f t="shared" si="0"/>
        <v>x</v>
      </c>
      <c r="N11" t="str">
        <f t="shared" si="1"/>
        <v/>
      </c>
      <c r="O11" t="str">
        <f t="shared" si="2"/>
        <v/>
      </c>
      <c r="P11" t="str">
        <f t="shared" si="3"/>
        <v/>
      </c>
      <c r="Q11" t="str">
        <f t="shared" si="4"/>
        <v/>
      </c>
      <c r="R11" t="str">
        <f t="shared" si="5"/>
        <v/>
      </c>
      <c r="S11" t="str">
        <f t="shared" si="6"/>
        <v/>
      </c>
      <c r="T11" t="str">
        <f t="shared" si="7"/>
        <v/>
      </c>
      <c r="U11" t="str">
        <f t="shared" si="8"/>
        <v/>
      </c>
      <c r="V11" t="str">
        <f t="shared" si="9"/>
        <v/>
      </c>
      <c r="W11" t="str">
        <f t="shared" si="10"/>
        <v/>
      </c>
      <c r="X11" t="str">
        <f t="shared" si="11"/>
        <v/>
      </c>
    </row>
    <row r="12" spans="2:24" x14ac:dyDescent="0.25">
      <c r="B12" t="s">
        <v>261</v>
      </c>
      <c r="C12" t="s">
        <v>240</v>
      </c>
      <c r="D12" t="s">
        <v>19</v>
      </c>
      <c r="E12" t="s">
        <v>280</v>
      </c>
      <c r="F12" t="s">
        <v>281</v>
      </c>
      <c r="I12" t="s">
        <v>442</v>
      </c>
      <c r="L12" t="s">
        <v>483</v>
      </c>
      <c r="M12" t="str">
        <f t="shared" si="0"/>
        <v>x</v>
      </c>
      <c r="N12" t="str">
        <f t="shared" si="1"/>
        <v/>
      </c>
      <c r="O12" t="str">
        <f t="shared" si="2"/>
        <v/>
      </c>
      <c r="P12" t="str">
        <f t="shared" si="3"/>
        <v/>
      </c>
      <c r="Q12" t="str">
        <f t="shared" si="4"/>
        <v/>
      </c>
      <c r="R12" t="str">
        <f t="shared" si="5"/>
        <v/>
      </c>
      <c r="S12" t="str">
        <f t="shared" si="6"/>
        <v/>
      </c>
      <c r="T12" t="str">
        <f t="shared" si="7"/>
        <v/>
      </c>
      <c r="U12" t="str">
        <f t="shared" si="8"/>
        <v/>
      </c>
      <c r="V12" t="str">
        <f t="shared" si="9"/>
        <v/>
      </c>
      <c r="W12" t="str">
        <f t="shared" si="10"/>
        <v>x</v>
      </c>
      <c r="X12" t="str">
        <f t="shared" si="11"/>
        <v/>
      </c>
    </row>
    <row r="13" spans="2:24" x14ac:dyDescent="0.25">
      <c r="B13" t="s">
        <v>261</v>
      </c>
      <c r="C13" t="s">
        <v>240</v>
      </c>
      <c r="D13" t="s">
        <v>19</v>
      </c>
      <c r="E13" t="s">
        <v>282</v>
      </c>
      <c r="F13" t="s">
        <v>283</v>
      </c>
      <c r="M13" t="str">
        <f t="shared" si="0"/>
        <v>x</v>
      </c>
      <c r="N13" t="str">
        <f t="shared" si="1"/>
        <v/>
      </c>
      <c r="O13" t="str">
        <f t="shared" si="2"/>
        <v/>
      </c>
      <c r="P13" t="str">
        <f t="shared" si="3"/>
        <v/>
      </c>
      <c r="Q13" t="str">
        <f t="shared" si="4"/>
        <v/>
      </c>
      <c r="R13" t="str">
        <f t="shared" si="5"/>
        <v/>
      </c>
      <c r="S13" t="str">
        <f t="shared" si="6"/>
        <v/>
      </c>
      <c r="T13" t="str">
        <f t="shared" si="7"/>
        <v/>
      </c>
      <c r="U13" t="str">
        <f t="shared" si="8"/>
        <v/>
      </c>
      <c r="V13" t="str">
        <f t="shared" si="9"/>
        <v/>
      </c>
      <c r="W13" t="str">
        <f t="shared" si="10"/>
        <v/>
      </c>
      <c r="X13" t="str">
        <f t="shared" si="11"/>
        <v/>
      </c>
    </row>
    <row r="14" spans="2:24" x14ac:dyDescent="0.25">
      <c r="B14" t="s">
        <v>261</v>
      </c>
      <c r="C14" t="s">
        <v>240</v>
      </c>
      <c r="D14" t="s">
        <v>19</v>
      </c>
      <c r="E14" t="s">
        <v>284</v>
      </c>
      <c r="F14" t="s">
        <v>285</v>
      </c>
      <c r="M14" t="str">
        <f t="shared" si="0"/>
        <v>x</v>
      </c>
      <c r="N14" t="str">
        <f t="shared" si="1"/>
        <v/>
      </c>
      <c r="O14" t="str">
        <f t="shared" si="2"/>
        <v/>
      </c>
      <c r="P14" t="str">
        <f t="shared" si="3"/>
        <v/>
      </c>
      <c r="Q14" t="str">
        <f t="shared" si="4"/>
        <v/>
      </c>
      <c r="R14" t="str">
        <f t="shared" si="5"/>
        <v/>
      </c>
      <c r="S14" t="str">
        <f t="shared" si="6"/>
        <v/>
      </c>
      <c r="T14" t="str">
        <f t="shared" si="7"/>
        <v/>
      </c>
      <c r="U14" t="str">
        <f t="shared" si="8"/>
        <v/>
      </c>
      <c r="V14" t="str">
        <f t="shared" si="9"/>
        <v/>
      </c>
      <c r="W14" t="str">
        <f t="shared" si="10"/>
        <v/>
      </c>
      <c r="X14" t="str">
        <f t="shared" si="11"/>
        <v/>
      </c>
    </row>
    <row r="15" spans="2:24" x14ac:dyDescent="0.25">
      <c r="B15" t="s">
        <v>261</v>
      </c>
      <c r="C15" t="s">
        <v>240</v>
      </c>
      <c r="D15" t="s">
        <v>19</v>
      </c>
      <c r="E15" t="s">
        <v>286</v>
      </c>
      <c r="F15" t="s">
        <v>287</v>
      </c>
      <c r="M15" t="str">
        <f t="shared" si="0"/>
        <v>x</v>
      </c>
      <c r="N15" t="str">
        <f t="shared" si="1"/>
        <v/>
      </c>
      <c r="O15" t="str">
        <f t="shared" si="2"/>
        <v/>
      </c>
      <c r="P15" t="str">
        <f t="shared" si="3"/>
        <v/>
      </c>
      <c r="Q15" t="str">
        <f t="shared" si="4"/>
        <v/>
      </c>
      <c r="R15" t="str">
        <f t="shared" si="5"/>
        <v/>
      </c>
      <c r="S15" t="str">
        <f t="shared" si="6"/>
        <v/>
      </c>
      <c r="T15" t="str">
        <f t="shared" si="7"/>
        <v/>
      </c>
      <c r="U15" t="str">
        <f t="shared" si="8"/>
        <v/>
      </c>
      <c r="V15" t="str">
        <f t="shared" si="9"/>
        <v/>
      </c>
      <c r="W15" t="str">
        <f t="shared" si="10"/>
        <v/>
      </c>
      <c r="X15" t="str">
        <f t="shared" si="11"/>
        <v/>
      </c>
    </row>
    <row r="16" spans="2:24" x14ac:dyDescent="0.25">
      <c r="B16" t="s">
        <v>261</v>
      </c>
      <c r="C16" t="s">
        <v>254</v>
      </c>
      <c r="D16" t="s">
        <v>19</v>
      </c>
      <c r="E16" t="s">
        <v>288</v>
      </c>
      <c r="F16" t="s">
        <v>289</v>
      </c>
      <c r="M16" t="str">
        <f t="shared" si="0"/>
        <v>x</v>
      </c>
      <c r="N16" t="str">
        <f t="shared" si="1"/>
        <v/>
      </c>
      <c r="O16" t="str">
        <f t="shared" si="2"/>
        <v/>
      </c>
      <c r="P16" t="str">
        <f t="shared" si="3"/>
        <v/>
      </c>
      <c r="Q16" t="str">
        <f t="shared" si="4"/>
        <v/>
      </c>
      <c r="R16" t="str">
        <f t="shared" si="5"/>
        <v/>
      </c>
      <c r="S16" t="str">
        <f t="shared" si="6"/>
        <v/>
      </c>
      <c r="T16" t="str">
        <f t="shared" si="7"/>
        <v/>
      </c>
      <c r="U16" t="str">
        <f t="shared" si="8"/>
        <v/>
      </c>
      <c r="V16" t="str">
        <f t="shared" si="9"/>
        <v/>
      </c>
      <c r="W16" t="str">
        <f t="shared" si="10"/>
        <v/>
      </c>
      <c r="X16" t="str">
        <f t="shared" si="11"/>
        <v/>
      </c>
    </row>
    <row r="17" spans="2:24" x14ac:dyDescent="0.25">
      <c r="B17" t="s">
        <v>261</v>
      </c>
      <c r="C17" t="s">
        <v>254</v>
      </c>
      <c r="D17" t="s">
        <v>19</v>
      </c>
      <c r="E17" t="s">
        <v>290</v>
      </c>
      <c r="F17" t="s">
        <v>291</v>
      </c>
      <c r="H17" t="s">
        <v>320</v>
      </c>
      <c r="M17" t="str">
        <f t="shared" si="0"/>
        <v>x</v>
      </c>
      <c r="N17" t="str">
        <f t="shared" si="1"/>
        <v/>
      </c>
      <c r="O17" t="str">
        <f t="shared" si="2"/>
        <v/>
      </c>
      <c r="P17" t="str">
        <f t="shared" si="3"/>
        <v/>
      </c>
      <c r="Q17" t="str">
        <f t="shared" si="4"/>
        <v/>
      </c>
      <c r="R17" t="str">
        <f t="shared" si="5"/>
        <v/>
      </c>
      <c r="S17" t="str">
        <f t="shared" si="6"/>
        <v/>
      </c>
      <c r="T17" t="str">
        <f t="shared" si="7"/>
        <v/>
      </c>
      <c r="U17" t="str">
        <f t="shared" si="8"/>
        <v/>
      </c>
      <c r="V17" t="str">
        <f t="shared" si="9"/>
        <v/>
      </c>
      <c r="W17" t="str">
        <f t="shared" si="10"/>
        <v/>
      </c>
      <c r="X17" t="str">
        <f t="shared" si="11"/>
        <v/>
      </c>
    </row>
    <row r="18" spans="2:24" x14ac:dyDescent="0.25">
      <c r="B18" t="s">
        <v>261</v>
      </c>
      <c r="C18" t="s">
        <v>254</v>
      </c>
      <c r="D18" t="s">
        <v>19</v>
      </c>
      <c r="E18" t="s">
        <v>292</v>
      </c>
      <c r="F18" t="s">
        <v>293</v>
      </c>
      <c r="M18" t="str">
        <f t="shared" si="0"/>
        <v>x</v>
      </c>
      <c r="N18" t="str">
        <f t="shared" si="1"/>
        <v/>
      </c>
      <c r="O18" t="str">
        <f t="shared" si="2"/>
        <v/>
      </c>
      <c r="P18" t="str">
        <f t="shared" si="3"/>
        <v/>
      </c>
      <c r="Q18" t="str">
        <f t="shared" si="4"/>
        <v/>
      </c>
      <c r="R18" t="str">
        <f t="shared" si="5"/>
        <v/>
      </c>
      <c r="S18" t="str">
        <f t="shared" si="6"/>
        <v/>
      </c>
      <c r="T18" t="str">
        <f t="shared" si="7"/>
        <v/>
      </c>
      <c r="U18" t="str">
        <f t="shared" si="8"/>
        <v/>
      </c>
      <c r="V18" t="str">
        <f t="shared" si="9"/>
        <v/>
      </c>
      <c r="W18" t="str">
        <f t="shared" si="10"/>
        <v/>
      </c>
      <c r="X18" t="str">
        <f t="shared" si="11"/>
        <v/>
      </c>
    </row>
    <row r="19" spans="2:24" x14ac:dyDescent="0.25">
      <c r="B19" t="s">
        <v>261</v>
      </c>
      <c r="C19" t="s">
        <v>254</v>
      </c>
      <c r="D19" t="s">
        <v>19</v>
      </c>
      <c r="E19" t="s">
        <v>294</v>
      </c>
      <c r="F19" t="s">
        <v>295</v>
      </c>
      <c r="M19" t="str">
        <f t="shared" si="0"/>
        <v>x</v>
      </c>
      <c r="N19" t="str">
        <f t="shared" si="1"/>
        <v/>
      </c>
      <c r="O19" t="str">
        <f t="shared" si="2"/>
        <v/>
      </c>
      <c r="P19" t="str">
        <f t="shared" si="3"/>
        <v/>
      </c>
      <c r="Q19" t="str">
        <f t="shared" si="4"/>
        <v/>
      </c>
      <c r="R19" t="str">
        <f t="shared" si="5"/>
        <v/>
      </c>
      <c r="S19" t="str">
        <f t="shared" si="6"/>
        <v/>
      </c>
      <c r="T19" t="str">
        <f t="shared" si="7"/>
        <v/>
      </c>
      <c r="U19" t="str">
        <f t="shared" si="8"/>
        <v/>
      </c>
      <c r="V19" t="str">
        <f t="shared" si="9"/>
        <v/>
      </c>
      <c r="W19" t="str">
        <f t="shared" si="10"/>
        <v/>
      </c>
      <c r="X19" t="str">
        <f t="shared" si="11"/>
        <v/>
      </c>
    </row>
    <row r="20" spans="2:24" x14ac:dyDescent="0.25">
      <c r="B20" t="s">
        <v>261</v>
      </c>
      <c r="C20" t="s">
        <v>254</v>
      </c>
      <c r="D20" t="s">
        <v>19</v>
      </c>
      <c r="E20" t="s">
        <v>296</v>
      </c>
      <c r="F20" t="s">
        <v>297</v>
      </c>
      <c r="M20" t="str">
        <f t="shared" si="0"/>
        <v>x</v>
      </c>
      <c r="N20" t="str">
        <f t="shared" si="1"/>
        <v/>
      </c>
      <c r="O20" t="str">
        <f t="shared" si="2"/>
        <v/>
      </c>
      <c r="P20" t="str">
        <f t="shared" si="3"/>
        <v/>
      </c>
      <c r="Q20" t="str">
        <f t="shared" si="4"/>
        <v/>
      </c>
      <c r="R20" t="str">
        <f t="shared" si="5"/>
        <v/>
      </c>
      <c r="S20" t="str">
        <f t="shared" si="6"/>
        <v/>
      </c>
      <c r="T20" t="str">
        <f t="shared" si="7"/>
        <v/>
      </c>
      <c r="U20" t="str">
        <f t="shared" si="8"/>
        <v/>
      </c>
      <c r="V20" t="str">
        <f t="shared" si="9"/>
        <v/>
      </c>
      <c r="W20" t="str">
        <f t="shared" si="10"/>
        <v/>
      </c>
      <c r="X20" t="str">
        <f t="shared" si="11"/>
        <v/>
      </c>
    </row>
    <row r="21" spans="2:24" x14ac:dyDescent="0.25">
      <c r="B21" t="s">
        <v>261</v>
      </c>
      <c r="C21" t="s">
        <v>316</v>
      </c>
      <c r="D21" t="s">
        <v>19</v>
      </c>
      <c r="E21" t="s">
        <v>298</v>
      </c>
      <c r="F21" t="s">
        <v>299</v>
      </c>
      <c r="I21" t="s">
        <v>433</v>
      </c>
      <c r="K21" t="s">
        <v>434</v>
      </c>
      <c r="L21" t="s">
        <v>483</v>
      </c>
      <c r="M21" t="str">
        <f t="shared" si="0"/>
        <v>x</v>
      </c>
      <c r="N21" t="str">
        <f t="shared" si="1"/>
        <v/>
      </c>
      <c r="O21" t="str">
        <f t="shared" si="2"/>
        <v/>
      </c>
      <c r="P21" t="str">
        <f t="shared" si="3"/>
        <v>x</v>
      </c>
      <c r="Q21" t="str">
        <f t="shared" si="4"/>
        <v/>
      </c>
      <c r="R21" t="str">
        <f t="shared" si="5"/>
        <v>x</v>
      </c>
      <c r="S21" t="str">
        <f t="shared" si="6"/>
        <v/>
      </c>
      <c r="T21" t="str">
        <f t="shared" si="7"/>
        <v/>
      </c>
      <c r="U21" t="str">
        <f t="shared" si="8"/>
        <v/>
      </c>
      <c r="V21" t="str">
        <f t="shared" si="9"/>
        <v/>
      </c>
      <c r="W21" t="str">
        <f t="shared" si="10"/>
        <v/>
      </c>
      <c r="X21" t="str">
        <f t="shared" si="11"/>
        <v/>
      </c>
    </row>
    <row r="22" spans="2:24" x14ac:dyDescent="0.25">
      <c r="B22" t="s">
        <v>261</v>
      </c>
      <c r="C22" t="s">
        <v>316</v>
      </c>
      <c r="D22" t="s">
        <v>19</v>
      </c>
      <c r="E22" t="s">
        <v>300</v>
      </c>
      <c r="F22" t="s">
        <v>301</v>
      </c>
      <c r="M22" t="str">
        <f t="shared" si="0"/>
        <v>x</v>
      </c>
      <c r="N22" t="str">
        <f t="shared" si="1"/>
        <v/>
      </c>
      <c r="O22" t="str">
        <f t="shared" si="2"/>
        <v/>
      </c>
      <c r="P22" t="str">
        <f t="shared" si="3"/>
        <v/>
      </c>
      <c r="Q22" t="str">
        <f t="shared" si="4"/>
        <v/>
      </c>
      <c r="R22" t="str">
        <f t="shared" si="5"/>
        <v/>
      </c>
      <c r="S22" t="str">
        <f t="shared" si="6"/>
        <v/>
      </c>
      <c r="T22" t="str">
        <f t="shared" si="7"/>
        <v/>
      </c>
      <c r="U22" t="str">
        <f t="shared" si="8"/>
        <v/>
      </c>
      <c r="V22" t="str">
        <f t="shared" si="9"/>
        <v/>
      </c>
      <c r="W22" t="str">
        <f t="shared" si="10"/>
        <v/>
      </c>
      <c r="X22" t="str">
        <f t="shared" si="11"/>
        <v/>
      </c>
    </row>
    <row r="23" spans="2:24" x14ac:dyDescent="0.25">
      <c r="B23" t="s">
        <v>261</v>
      </c>
      <c r="C23" t="s">
        <v>317</v>
      </c>
      <c r="D23" t="s">
        <v>19</v>
      </c>
      <c r="E23" t="s">
        <v>302</v>
      </c>
      <c r="F23" t="s">
        <v>303</v>
      </c>
      <c r="M23" t="str">
        <f t="shared" si="0"/>
        <v>x</v>
      </c>
      <c r="N23" t="str">
        <f t="shared" si="1"/>
        <v/>
      </c>
      <c r="O23" t="str">
        <f t="shared" si="2"/>
        <v/>
      </c>
      <c r="P23" t="str">
        <f t="shared" si="3"/>
        <v/>
      </c>
      <c r="Q23" t="str">
        <f t="shared" si="4"/>
        <v/>
      </c>
      <c r="R23" t="str">
        <f t="shared" si="5"/>
        <v/>
      </c>
      <c r="S23" t="str">
        <f t="shared" si="6"/>
        <v/>
      </c>
      <c r="T23" t="str">
        <f t="shared" si="7"/>
        <v/>
      </c>
      <c r="U23" t="str">
        <f t="shared" si="8"/>
        <v/>
      </c>
      <c r="V23" t="str">
        <f t="shared" si="9"/>
        <v/>
      </c>
      <c r="W23" t="str">
        <f t="shared" si="10"/>
        <v/>
      </c>
      <c r="X23" t="str">
        <f t="shared" si="11"/>
        <v/>
      </c>
    </row>
    <row r="24" spans="2:24" x14ac:dyDescent="0.25">
      <c r="B24" t="s">
        <v>261</v>
      </c>
      <c r="C24" t="s">
        <v>240</v>
      </c>
      <c r="D24" t="s">
        <v>19</v>
      </c>
      <c r="E24" t="s">
        <v>304</v>
      </c>
      <c r="F24" t="s">
        <v>305</v>
      </c>
      <c r="I24" t="s">
        <v>443</v>
      </c>
      <c r="L24" t="s">
        <v>483</v>
      </c>
      <c r="M24" t="str">
        <f t="shared" si="0"/>
        <v>x</v>
      </c>
      <c r="N24" t="str">
        <f t="shared" si="1"/>
        <v/>
      </c>
      <c r="O24" t="str">
        <f t="shared" si="2"/>
        <v/>
      </c>
      <c r="P24" t="str">
        <f t="shared" si="3"/>
        <v/>
      </c>
      <c r="Q24" t="str">
        <f t="shared" si="4"/>
        <v/>
      </c>
      <c r="R24" t="str">
        <f t="shared" si="5"/>
        <v/>
      </c>
      <c r="S24" t="str">
        <f t="shared" si="6"/>
        <v/>
      </c>
      <c r="T24" t="str">
        <f t="shared" si="7"/>
        <v/>
      </c>
      <c r="U24" t="str">
        <f t="shared" si="8"/>
        <v/>
      </c>
      <c r="V24" t="str">
        <f t="shared" si="9"/>
        <v/>
      </c>
      <c r="W24" t="str">
        <f t="shared" si="10"/>
        <v>x</v>
      </c>
      <c r="X24" t="str">
        <f t="shared" si="11"/>
        <v/>
      </c>
    </row>
    <row r="25" spans="2:24" x14ac:dyDescent="0.25">
      <c r="B25" t="s">
        <v>261</v>
      </c>
      <c r="C25" t="s">
        <v>253</v>
      </c>
      <c r="D25" t="s">
        <v>19</v>
      </c>
      <c r="E25" t="s">
        <v>306</v>
      </c>
      <c r="F25" t="s">
        <v>307</v>
      </c>
      <c r="I25" t="s">
        <v>447</v>
      </c>
      <c r="L25" t="s">
        <v>483</v>
      </c>
      <c r="M25" t="str">
        <f t="shared" si="0"/>
        <v>x</v>
      </c>
      <c r="N25" t="str">
        <f t="shared" si="1"/>
        <v/>
      </c>
      <c r="O25" t="str">
        <f t="shared" si="2"/>
        <v/>
      </c>
      <c r="P25" t="str">
        <f t="shared" si="3"/>
        <v>x</v>
      </c>
      <c r="Q25" t="str">
        <f t="shared" si="4"/>
        <v/>
      </c>
      <c r="R25" t="str">
        <f t="shared" si="5"/>
        <v/>
      </c>
      <c r="S25" t="str">
        <f t="shared" si="6"/>
        <v/>
      </c>
      <c r="T25" t="str">
        <f t="shared" si="7"/>
        <v/>
      </c>
      <c r="U25" t="str">
        <f t="shared" si="8"/>
        <v/>
      </c>
      <c r="V25" t="str">
        <f t="shared" si="9"/>
        <v/>
      </c>
      <c r="W25" t="str">
        <f t="shared" si="10"/>
        <v>x</v>
      </c>
      <c r="X25" t="str">
        <f t="shared" si="11"/>
        <v/>
      </c>
    </row>
    <row r="26" spans="2:24" x14ac:dyDescent="0.25">
      <c r="B26" t="s">
        <v>261</v>
      </c>
      <c r="C26" t="s">
        <v>240</v>
      </c>
      <c r="D26" t="s">
        <v>19</v>
      </c>
      <c r="E26" t="s">
        <v>308</v>
      </c>
      <c r="F26" t="s">
        <v>309</v>
      </c>
      <c r="I26" t="s">
        <v>444</v>
      </c>
      <c r="L26" t="s">
        <v>483</v>
      </c>
      <c r="M26" t="str">
        <f t="shared" si="0"/>
        <v>x</v>
      </c>
      <c r="N26" t="str">
        <f t="shared" si="1"/>
        <v/>
      </c>
      <c r="O26" t="str">
        <f t="shared" si="2"/>
        <v/>
      </c>
      <c r="P26" t="str">
        <f t="shared" si="3"/>
        <v/>
      </c>
      <c r="Q26" t="str">
        <f t="shared" si="4"/>
        <v/>
      </c>
      <c r="R26" t="str">
        <f t="shared" si="5"/>
        <v/>
      </c>
      <c r="S26" t="str">
        <f t="shared" si="6"/>
        <v/>
      </c>
      <c r="T26" t="str">
        <f t="shared" si="7"/>
        <v/>
      </c>
      <c r="U26" t="str">
        <f t="shared" si="8"/>
        <v/>
      </c>
      <c r="V26" t="str">
        <f t="shared" si="9"/>
        <v/>
      </c>
      <c r="W26" t="str">
        <f t="shared" si="10"/>
        <v>x</v>
      </c>
      <c r="X26" t="str">
        <f t="shared" si="11"/>
        <v/>
      </c>
    </row>
    <row r="27" spans="2:24" x14ac:dyDescent="0.25">
      <c r="B27" t="s">
        <v>261</v>
      </c>
      <c r="C27" t="s">
        <v>240</v>
      </c>
      <c r="D27" t="s">
        <v>19</v>
      </c>
      <c r="E27" t="s">
        <v>310</v>
      </c>
      <c r="F27" t="s">
        <v>311</v>
      </c>
      <c r="M27" t="str">
        <f t="shared" si="0"/>
        <v>x</v>
      </c>
      <c r="N27" t="str">
        <f t="shared" si="1"/>
        <v/>
      </c>
      <c r="O27" t="str">
        <f t="shared" si="2"/>
        <v/>
      </c>
      <c r="P27" t="str">
        <f t="shared" si="3"/>
        <v/>
      </c>
      <c r="Q27" t="str">
        <f t="shared" si="4"/>
        <v/>
      </c>
      <c r="R27" t="str">
        <f t="shared" si="5"/>
        <v/>
      </c>
      <c r="S27" t="str">
        <f t="shared" si="6"/>
        <v/>
      </c>
      <c r="T27" t="str">
        <f t="shared" si="7"/>
        <v/>
      </c>
      <c r="U27" t="str">
        <f t="shared" si="8"/>
        <v/>
      </c>
      <c r="V27" t="str">
        <f t="shared" si="9"/>
        <v/>
      </c>
      <c r="W27" t="str">
        <f t="shared" si="10"/>
        <v/>
      </c>
      <c r="X27" t="str">
        <f t="shared" si="11"/>
        <v/>
      </c>
    </row>
    <row r="28" spans="2:24" x14ac:dyDescent="0.25">
      <c r="B28" t="s">
        <v>318</v>
      </c>
      <c r="C28" t="s">
        <v>318</v>
      </c>
      <c r="D28" t="s">
        <v>19</v>
      </c>
      <c r="E28" t="s">
        <v>312</v>
      </c>
      <c r="F28" t="s">
        <v>313</v>
      </c>
      <c r="M28" t="str">
        <f t="shared" si="0"/>
        <v/>
      </c>
      <c r="N28" t="str">
        <f t="shared" si="1"/>
        <v/>
      </c>
      <c r="O28" t="str">
        <f t="shared" si="2"/>
        <v/>
      </c>
      <c r="P28" t="str">
        <f t="shared" si="3"/>
        <v/>
      </c>
      <c r="Q28" t="str">
        <f t="shared" si="4"/>
        <v/>
      </c>
      <c r="R28" t="str">
        <f t="shared" si="5"/>
        <v/>
      </c>
      <c r="S28" t="str">
        <f t="shared" si="6"/>
        <v/>
      </c>
      <c r="T28" t="str">
        <f t="shared" si="7"/>
        <v/>
      </c>
      <c r="U28" t="str">
        <f t="shared" si="8"/>
        <v/>
      </c>
      <c r="V28" t="str">
        <f t="shared" si="9"/>
        <v/>
      </c>
      <c r="W28" t="str">
        <f t="shared" si="10"/>
        <v/>
      </c>
      <c r="X28" t="str">
        <f t="shared" si="11"/>
        <v/>
      </c>
    </row>
    <row r="29" spans="2:24" x14ac:dyDescent="0.25">
      <c r="B29" t="s">
        <v>235</v>
      </c>
      <c r="C29" t="s">
        <v>260</v>
      </c>
      <c r="D29" t="s">
        <v>19</v>
      </c>
      <c r="E29" t="s">
        <v>314</v>
      </c>
      <c r="F29" t="s">
        <v>315</v>
      </c>
      <c r="K29" t="s">
        <v>478</v>
      </c>
      <c r="M29" t="str">
        <f t="shared" si="0"/>
        <v/>
      </c>
      <c r="N29" t="str">
        <f t="shared" si="1"/>
        <v/>
      </c>
      <c r="O29" t="str">
        <f t="shared" si="2"/>
        <v>x</v>
      </c>
      <c r="P29" t="str">
        <f t="shared" si="3"/>
        <v/>
      </c>
      <c r="Q29" t="str">
        <f t="shared" si="4"/>
        <v/>
      </c>
      <c r="R29" t="str">
        <f t="shared" si="5"/>
        <v/>
      </c>
      <c r="S29" t="str">
        <f t="shared" si="6"/>
        <v/>
      </c>
      <c r="T29" t="str">
        <f t="shared" si="7"/>
        <v/>
      </c>
      <c r="U29" t="str">
        <f t="shared" si="8"/>
        <v/>
      </c>
      <c r="V29" t="str">
        <f t="shared" si="9"/>
        <v/>
      </c>
      <c r="W29" t="str">
        <f t="shared" si="10"/>
        <v/>
      </c>
      <c r="X29" t="str">
        <f t="shared" si="11"/>
        <v/>
      </c>
    </row>
    <row r="30" spans="2:24" x14ac:dyDescent="0.25">
      <c r="B30" t="s">
        <v>24</v>
      </c>
      <c r="C30" t="s">
        <v>243</v>
      </c>
      <c r="D30" t="s">
        <v>25</v>
      </c>
      <c r="E30" t="s">
        <v>83</v>
      </c>
      <c r="F30" t="s">
        <v>187</v>
      </c>
      <c r="G30" t="s">
        <v>373</v>
      </c>
      <c r="M30" t="str">
        <f t="shared" si="0"/>
        <v/>
      </c>
      <c r="N30" t="str">
        <f t="shared" si="1"/>
        <v>x</v>
      </c>
      <c r="O30" t="str">
        <f t="shared" si="2"/>
        <v/>
      </c>
      <c r="P30" t="str">
        <f t="shared" si="3"/>
        <v/>
      </c>
      <c r="Q30" t="str">
        <f t="shared" si="4"/>
        <v/>
      </c>
      <c r="R30" t="str">
        <f t="shared" si="5"/>
        <v/>
      </c>
      <c r="S30" t="str">
        <f t="shared" si="6"/>
        <v/>
      </c>
      <c r="T30" t="str">
        <f t="shared" si="7"/>
        <v/>
      </c>
      <c r="U30" t="str">
        <f t="shared" si="8"/>
        <v/>
      </c>
      <c r="V30" t="str">
        <f t="shared" si="9"/>
        <v/>
      </c>
      <c r="W30" t="str">
        <f t="shared" si="10"/>
        <v/>
      </c>
      <c r="X30" t="str">
        <f t="shared" si="11"/>
        <v/>
      </c>
    </row>
    <row r="31" spans="2:24" x14ac:dyDescent="0.25">
      <c r="B31" t="s">
        <v>24</v>
      </c>
      <c r="C31" t="s">
        <v>243</v>
      </c>
      <c r="D31" t="s">
        <v>25</v>
      </c>
      <c r="E31" t="s">
        <v>46</v>
      </c>
      <c r="F31" t="s">
        <v>152</v>
      </c>
      <c r="G31" t="s">
        <v>372</v>
      </c>
      <c r="M31" t="str">
        <f t="shared" si="0"/>
        <v/>
      </c>
      <c r="N31" t="str">
        <f t="shared" si="1"/>
        <v>x</v>
      </c>
      <c r="O31" t="str">
        <f t="shared" si="2"/>
        <v/>
      </c>
      <c r="P31" t="str">
        <f t="shared" si="3"/>
        <v/>
      </c>
      <c r="Q31" t="str">
        <f t="shared" si="4"/>
        <v/>
      </c>
      <c r="R31" t="str">
        <f t="shared" si="5"/>
        <v/>
      </c>
      <c r="S31" t="str">
        <f t="shared" si="6"/>
        <v/>
      </c>
      <c r="T31" t="str">
        <f t="shared" si="7"/>
        <v/>
      </c>
      <c r="U31" t="str">
        <f t="shared" si="8"/>
        <v/>
      </c>
      <c r="V31" t="str">
        <f t="shared" si="9"/>
        <v/>
      </c>
      <c r="W31" t="str">
        <f t="shared" si="10"/>
        <v/>
      </c>
      <c r="X31" t="str">
        <f t="shared" si="11"/>
        <v/>
      </c>
    </row>
    <row r="32" spans="2:24" x14ac:dyDescent="0.25">
      <c r="B32" t="s">
        <v>235</v>
      </c>
      <c r="C32" t="s">
        <v>256</v>
      </c>
      <c r="D32" t="s">
        <v>25</v>
      </c>
      <c r="E32" t="s">
        <v>122</v>
      </c>
      <c r="F32" t="s">
        <v>226</v>
      </c>
      <c r="G32" t="s">
        <v>359</v>
      </c>
      <c r="M32" t="str">
        <f t="shared" si="0"/>
        <v/>
      </c>
      <c r="N32" t="str">
        <f t="shared" si="1"/>
        <v/>
      </c>
      <c r="O32" t="str">
        <f t="shared" si="2"/>
        <v>x</v>
      </c>
      <c r="P32" t="str">
        <f t="shared" si="3"/>
        <v/>
      </c>
      <c r="Q32" t="str">
        <f t="shared" si="4"/>
        <v/>
      </c>
      <c r="R32" t="str">
        <f t="shared" si="5"/>
        <v/>
      </c>
      <c r="S32" t="str">
        <f t="shared" si="6"/>
        <v/>
      </c>
      <c r="T32" t="str">
        <f t="shared" si="7"/>
        <v/>
      </c>
      <c r="U32" t="str">
        <f t="shared" si="8"/>
        <v/>
      </c>
      <c r="V32" t="str">
        <f t="shared" si="9"/>
        <v/>
      </c>
      <c r="W32" t="str">
        <f t="shared" si="10"/>
        <v/>
      </c>
      <c r="X32" t="str">
        <f t="shared" si="11"/>
        <v/>
      </c>
    </row>
    <row r="33" spans="2:24" x14ac:dyDescent="0.25">
      <c r="B33" t="s">
        <v>24</v>
      </c>
      <c r="C33" t="s">
        <v>242</v>
      </c>
      <c r="D33" t="s">
        <v>25</v>
      </c>
      <c r="E33" t="s">
        <v>79</v>
      </c>
      <c r="F33" t="s">
        <v>183</v>
      </c>
      <c r="G33" t="s">
        <v>346</v>
      </c>
      <c r="M33" t="str">
        <f t="shared" si="0"/>
        <v/>
      </c>
      <c r="N33" t="str">
        <f t="shared" si="1"/>
        <v>x</v>
      </c>
      <c r="O33" t="str">
        <f t="shared" si="2"/>
        <v/>
      </c>
      <c r="P33" t="str">
        <f t="shared" si="3"/>
        <v/>
      </c>
      <c r="Q33" t="str">
        <f t="shared" si="4"/>
        <v/>
      </c>
      <c r="R33" t="str">
        <f t="shared" si="5"/>
        <v/>
      </c>
      <c r="S33" t="str">
        <f t="shared" si="6"/>
        <v/>
      </c>
      <c r="T33" t="str">
        <f t="shared" si="7"/>
        <v/>
      </c>
      <c r="U33" t="str">
        <f t="shared" si="8"/>
        <v/>
      </c>
      <c r="V33" t="str">
        <f t="shared" si="9"/>
        <v/>
      </c>
      <c r="W33" t="str">
        <f t="shared" si="10"/>
        <v/>
      </c>
      <c r="X33" t="str">
        <f t="shared" si="11"/>
        <v/>
      </c>
    </row>
    <row r="34" spans="2:24" x14ac:dyDescent="0.25">
      <c r="B34" t="s">
        <v>261</v>
      </c>
      <c r="C34" t="s">
        <v>240</v>
      </c>
      <c r="D34" t="s">
        <v>25</v>
      </c>
      <c r="E34" t="s">
        <v>107</v>
      </c>
      <c r="F34" t="s">
        <v>211</v>
      </c>
      <c r="G34" t="s">
        <v>364</v>
      </c>
      <c r="I34" t="s">
        <v>435</v>
      </c>
      <c r="L34" t="s">
        <v>483</v>
      </c>
      <c r="M34" t="str">
        <f t="shared" si="0"/>
        <v>x</v>
      </c>
      <c r="N34" t="str">
        <f t="shared" si="1"/>
        <v/>
      </c>
      <c r="O34" t="str">
        <f t="shared" si="2"/>
        <v/>
      </c>
      <c r="P34" t="str">
        <f t="shared" si="3"/>
        <v>x</v>
      </c>
      <c r="Q34" t="str">
        <f t="shared" si="4"/>
        <v/>
      </c>
      <c r="R34" t="str">
        <f t="shared" si="5"/>
        <v>x</v>
      </c>
      <c r="S34" t="str">
        <f t="shared" si="6"/>
        <v/>
      </c>
      <c r="T34" t="str">
        <f t="shared" si="7"/>
        <v/>
      </c>
      <c r="U34" t="str">
        <f t="shared" si="8"/>
        <v/>
      </c>
      <c r="V34" t="str">
        <f t="shared" si="9"/>
        <v/>
      </c>
      <c r="W34" t="str">
        <f t="shared" si="10"/>
        <v>x</v>
      </c>
      <c r="X34" t="str">
        <f t="shared" si="11"/>
        <v/>
      </c>
    </row>
    <row r="35" spans="2:24" x14ac:dyDescent="0.25">
      <c r="B35" t="s">
        <v>261</v>
      </c>
      <c r="C35" t="s">
        <v>240</v>
      </c>
      <c r="D35" t="s">
        <v>25</v>
      </c>
      <c r="E35" t="s">
        <v>110</v>
      </c>
      <c r="F35" t="s">
        <v>214</v>
      </c>
      <c r="G35" t="s">
        <v>367</v>
      </c>
      <c r="I35" t="s">
        <v>439</v>
      </c>
      <c r="L35" t="s">
        <v>483</v>
      </c>
      <c r="M35" t="str">
        <f t="shared" ref="M35:M66" si="12">IF(ISNUMBER(SEARCH("pet", B35)), "x", "")</f>
        <v>x</v>
      </c>
      <c r="N35" t="str">
        <f t="shared" ref="N35:N66" si="13">IF(ISNUMBER(SEARCH("nm", B35)), "x", "")</f>
        <v/>
      </c>
      <c r="O35" t="str">
        <f t="shared" ref="O35:O66" si="14">IF(ISNUMBER(SEARCH("terapi", B35)), "x", "")</f>
        <v/>
      </c>
      <c r="P35" t="str">
        <f t="shared" ref="P35:P66" si="15">IF(OR(ISNUMBER(SEARCH("hode", $I35)), ISNUMBER(SEARCH("hjerne", $I35)), ISNUMBER(SEARCH("hals", $I35))), "x", "")</f>
        <v>x</v>
      </c>
      <c r="Q35" t="str">
        <f t="shared" ref="Q35:Q66" si="16">IF(OR(ISNUMBER(SEARCH("endokrin", $I35)), ISNUMBER(SEARCH("nulll", $I35)), ISNUMBER(SEARCH("nulll", $I35))), "x", "")</f>
        <v/>
      </c>
      <c r="R35" t="str">
        <f t="shared" ref="R35:R66" si="17">IF(OR(ISNUMBER(SEARCH("hjerte", $I35)), ISNUMBER(SEARCH("brystvegg", $I35)), ISNUMBER(SEARCH("nulll", $I35))), "x", "")</f>
        <v/>
      </c>
      <c r="S35" t="str">
        <f t="shared" ref="S35:S66" si="18">IF(OR(ISNUMBER(SEARCH("fordøyelse", $I35)), ISNUMBER(SEARCH("milt", $I35)), ISNUMBER(SEARCH("nulll", $I35))), "x", "")</f>
        <v/>
      </c>
      <c r="T35" t="str">
        <f t="shared" ref="T35:T66" si="19">IF(OR(ISNUMBER(SEARCH("urinvei", $I35)), ISNUMBER(SEARCH("genital", $I35)), ISNUMBER(SEARCH("nulll", $I35))), "x", "")</f>
        <v/>
      </c>
      <c r="U35" t="str">
        <f t="shared" ref="U35:U66" si="20">IF(OR(ISNUMBER(SEARCH("lymf", $I35)), ISNUMBER(SEARCH("nulll", $I35)), ISNUMBER(SEARCH("nulll", $I35))), "x", "")</f>
        <v/>
      </c>
      <c r="V35" t="str">
        <f t="shared" ref="V35:V66" si="21">IF(OR(ISNUMBER(SEARCH("blod", $I35)), ISNUMBER(SEARCH("nulll", $I35)), ISNUMBER(SEARCH("nulll", $I35))), "x", "")</f>
        <v/>
      </c>
      <c r="W35" t="str">
        <f t="shared" ref="W35:W66" si="22">IF(OR(ISNUMBER(SEARCH("helkropp", $I35)), ISNUMBER(SEARCH("skalle", $I35)), ISNUMBER(SEARCH("lår", $I35))), "x", "")</f>
        <v/>
      </c>
      <c r="X35" t="str">
        <f t="shared" ref="X35:X66" si="23">IF(OR(ISNUMBER(SEARCH("andre", $I35)), ISNUMBER(SEARCH("nulll", $I35)), ISNUMBER(SEARCH("nulll", $I35))), "x", "")</f>
        <v/>
      </c>
    </row>
    <row r="36" spans="2:24" x14ac:dyDescent="0.25">
      <c r="B36" t="s">
        <v>261</v>
      </c>
      <c r="C36" t="s">
        <v>240</v>
      </c>
      <c r="D36" t="s">
        <v>25</v>
      </c>
      <c r="E36" t="s">
        <v>108</v>
      </c>
      <c r="F36" t="s">
        <v>212</v>
      </c>
      <c r="G36" t="s">
        <v>365</v>
      </c>
      <c r="I36" t="s">
        <v>437</v>
      </c>
      <c r="J36" t="s">
        <v>436</v>
      </c>
      <c r="L36" t="s">
        <v>483</v>
      </c>
      <c r="M36" t="str">
        <f t="shared" si="12"/>
        <v>x</v>
      </c>
      <c r="N36" t="str">
        <f t="shared" si="13"/>
        <v/>
      </c>
      <c r="O36" t="str">
        <f t="shared" si="14"/>
        <v/>
      </c>
      <c r="P36" t="str">
        <f t="shared" si="15"/>
        <v>x</v>
      </c>
      <c r="Q36" t="str">
        <f t="shared" si="16"/>
        <v/>
      </c>
      <c r="R36" t="str">
        <f t="shared" si="17"/>
        <v/>
      </c>
      <c r="S36" t="str">
        <f t="shared" si="18"/>
        <v/>
      </c>
      <c r="T36" t="str">
        <f t="shared" si="19"/>
        <v/>
      </c>
      <c r="U36" t="str">
        <f t="shared" si="20"/>
        <v/>
      </c>
      <c r="V36" t="str">
        <f t="shared" si="21"/>
        <v/>
      </c>
      <c r="W36" t="str">
        <f t="shared" si="22"/>
        <v>x</v>
      </c>
      <c r="X36" t="str">
        <f t="shared" si="23"/>
        <v/>
      </c>
    </row>
    <row r="37" spans="2:24" x14ac:dyDescent="0.25">
      <c r="B37" t="s">
        <v>261</v>
      </c>
      <c r="C37" t="s">
        <v>240</v>
      </c>
      <c r="D37" t="s">
        <v>25</v>
      </c>
      <c r="E37" t="s">
        <v>113</v>
      </c>
      <c r="F37" t="s">
        <v>217</v>
      </c>
      <c r="G37" t="s">
        <v>369</v>
      </c>
      <c r="M37" t="str">
        <f t="shared" si="12"/>
        <v>x</v>
      </c>
      <c r="N37" t="str">
        <f t="shared" si="13"/>
        <v/>
      </c>
      <c r="O37" t="str">
        <f t="shared" si="14"/>
        <v/>
      </c>
      <c r="P37" t="str">
        <f t="shared" si="15"/>
        <v/>
      </c>
      <c r="Q37" t="str">
        <f t="shared" si="16"/>
        <v/>
      </c>
      <c r="R37" t="str">
        <f t="shared" si="17"/>
        <v/>
      </c>
      <c r="S37" t="str">
        <f t="shared" si="18"/>
        <v/>
      </c>
      <c r="T37" t="str">
        <f t="shared" si="19"/>
        <v/>
      </c>
      <c r="U37" t="str">
        <f t="shared" si="20"/>
        <v/>
      </c>
      <c r="V37" t="str">
        <f t="shared" si="21"/>
        <v/>
      </c>
      <c r="W37" t="str">
        <f t="shared" si="22"/>
        <v/>
      </c>
      <c r="X37" t="str">
        <f t="shared" si="23"/>
        <v/>
      </c>
    </row>
    <row r="38" spans="2:24" x14ac:dyDescent="0.25">
      <c r="B38" t="s">
        <v>261</v>
      </c>
      <c r="C38" t="s">
        <v>240</v>
      </c>
      <c r="D38" t="s">
        <v>25</v>
      </c>
      <c r="E38" t="s">
        <v>111</v>
      </c>
      <c r="F38" t="s">
        <v>215</v>
      </c>
      <c r="G38" t="s">
        <v>368</v>
      </c>
      <c r="I38" t="s">
        <v>440</v>
      </c>
      <c r="L38" t="s">
        <v>483</v>
      </c>
      <c r="M38" t="str">
        <f t="shared" si="12"/>
        <v>x</v>
      </c>
      <c r="N38" t="str">
        <f t="shared" si="13"/>
        <v/>
      </c>
      <c r="O38" t="str">
        <f t="shared" si="14"/>
        <v/>
      </c>
      <c r="P38" t="str">
        <f t="shared" si="15"/>
        <v>x</v>
      </c>
      <c r="Q38" t="str">
        <f t="shared" si="16"/>
        <v/>
      </c>
      <c r="R38" t="str">
        <f t="shared" si="17"/>
        <v/>
      </c>
      <c r="S38" t="str">
        <f t="shared" si="18"/>
        <v/>
      </c>
      <c r="T38" t="str">
        <f t="shared" si="19"/>
        <v/>
      </c>
      <c r="U38" t="str">
        <f t="shared" si="20"/>
        <v/>
      </c>
      <c r="V38" t="str">
        <f t="shared" si="21"/>
        <v/>
      </c>
      <c r="W38" t="str">
        <f t="shared" si="22"/>
        <v>x</v>
      </c>
      <c r="X38" t="str">
        <f t="shared" si="23"/>
        <v/>
      </c>
    </row>
    <row r="39" spans="2:24" x14ac:dyDescent="0.25">
      <c r="B39" t="s">
        <v>261</v>
      </c>
      <c r="C39" t="s">
        <v>240</v>
      </c>
      <c r="D39" t="s">
        <v>25</v>
      </c>
      <c r="E39" t="s">
        <v>33</v>
      </c>
      <c r="F39" t="s">
        <v>139</v>
      </c>
      <c r="G39" t="s">
        <v>363</v>
      </c>
      <c r="I39" t="s">
        <v>429</v>
      </c>
      <c r="L39" t="s">
        <v>483</v>
      </c>
      <c r="M39" t="str">
        <f t="shared" si="12"/>
        <v>x</v>
      </c>
      <c r="N39" t="str">
        <f t="shared" si="13"/>
        <v/>
      </c>
      <c r="O39" t="str">
        <f t="shared" si="14"/>
        <v/>
      </c>
      <c r="P39" t="str">
        <f t="shared" si="15"/>
        <v>x</v>
      </c>
      <c r="Q39" t="str">
        <f t="shared" si="16"/>
        <v/>
      </c>
      <c r="R39" t="str">
        <f t="shared" si="17"/>
        <v/>
      </c>
      <c r="S39" t="str">
        <f t="shared" si="18"/>
        <v/>
      </c>
      <c r="T39" t="str">
        <f t="shared" si="19"/>
        <v/>
      </c>
      <c r="U39" t="str">
        <f t="shared" si="20"/>
        <v/>
      </c>
      <c r="V39" t="str">
        <f t="shared" si="21"/>
        <v/>
      </c>
      <c r="W39" t="str">
        <f t="shared" si="22"/>
        <v/>
      </c>
      <c r="X39" t="str">
        <f t="shared" si="23"/>
        <v/>
      </c>
    </row>
    <row r="40" spans="2:24" x14ac:dyDescent="0.25">
      <c r="B40" t="s">
        <v>24</v>
      </c>
      <c r="C40" t="s">
        <v>250</v>
      </c>
      <c r="D40" t="s">
        <v>25</v>
      </c>
      <c r="E40" t="s">
        <v>92</v>
      </c>
      <c r="F40" t="s">
        <v>196</v>
      </c>
      <c r="G40" t="s">
        <v>374</v>
      </c>
      <c r="M40" t="str">
        <f t="shared" si="12"/>
        <v/>
      </c>
      <c r="N40" t="str">
        <f t="shared" si="13"/>
        <v>x</v>
      </c>
      <c r="O40" t="str">
        <f t="shared" si="14"/>
        <v/>
      </c>
      <c r="P40" t="str">
        <f t="shared" si="15"/>
        <v/>
      </c>
      <c r="Q40" t="str">
        <f t="shared" si="16"/>
        <v/>
      </c>
      <c r="R40" t="str">
        <f t="shared" si="17"/>
        <v/>
      </c>
      <c r="S40" t="str">
        <f t="shared" si="18"/>
        <v/>
      </c>
      <c r="T40" t="str">
        <f t="shared" si="19"/>
        <v/>
      </c>
      <c r="U40" t="str">
        <f t="shared" si="20"/>
        <v/>
      </c>
      <c r="V40" t="str">
        <f t="shared" si="21"/>
        <v/>
      </c>
      <c r="W40" t="str">
        <f t="shared" si="22"/>
        <v/>
      </c>
      <c r="X40" t="str">
        <f t="shared" si="23"/>
        <v/>
      </c>
    </row>
    <row r="41" spans="2:24" x14ac:dyDescent="0.25">
      <c r="B41" t="s">
        <v>261</v>
      </c>
      <c r="C41" t="s">
        <v>253</v>
      </c>
      <c r="D41" t="s">
        <v>25</v>
      </c>
      <c r="E41" t="s">
        <v>112</v>
      </c>
      <c r="F41" t="s">
        <v>216</v>
      </c>
      <c r="G41" t="s">
        <v>375</v>
      </c>
      <c r="M41" t="str">
        <f t="shared" si="12"/>
        <v>x</v>
      </c>
      <c r="N41" t="str">
        <f t="shared" si="13"/>
        <v/>
      </c>
      <c r="O41" t="str">
        <f t="shared" si="14"/>
        <v/>
      </c>
      <c r="P41" t="str">
        <f t="shared" si="15"/>
        <v/>
      </c>
      <c r="Q41" t="str">
        <f t="shared" si="16"/>
        <v/>
      </c>
      <c r="R41" t="str">
        <f t="shared" si="17"/>
        <v/>
      </c>
      <c r="S41" t="str">
        <f t="shared" si="18"/>
        <v/>
      </c>
      <c r="T41" t="str">
        <f t="shared" si="19"/>
        <v/>
      </c>
      <c r="U41" t="str">
        <f t="shared" si="20"/>
        <v/>
      </c>
      <c r="V41" t="str">
        <f t="shared" si="21"/>
        <v/>
      </c>
      <c r="W41" t="str">
        <f t="shared" si="22"/>
        <v/>
      </c>
      <c r="X41" t="str">
        <f t="shared" si="23"/>
        <v/>
      </c>
    </row>
    <row r="42" spans="2:24" x14ac:dyDescent="0.25">
      <c r="B42" t="s">
        <v>261</v>
      </c>
      <c r="C42" t="s">
        <v>253</v>
      </c>
      <c r="D42" t="s">
        <v>25</v>
      </c>
      <c r="E42" t="s">
        <v>115</v>
      </c>
      <c r="F42" t="s">
        <v>219</v>
      </c>
      <c r="G42" t="s">
        <v>376</v>
      </c>
      <c r="M42" t="str">
        <f t="shared" si="12"/>
        <v>x</v>
      </c>
      <c r="N42" t="str">
        <f t="shared" si="13"/>
        <v/>
      </c>
      <c r="O42" t="str">
        <f t="shared" si="14"/>
        <v/>
      </c>
      <c r="P42" t="str">
        <f t="shared" si="15"/>
        <v/>
      </c>
      <c r="Q42" t="str">
        <f t="shared" si="16"/>
        <v/>
      </c>
      <c r="R42" t="str">
        <f>IF(OR(ISNUMBER(SEARCH("hjerte", $I42)), ISNUMBER(SEARCH("brystvegg", $I42)), ISNUMBER(SEARCH("nulll", $I42))), "x", "")</f>
        <v/>
      </c>
      <c r="S42" t="str">
        <f t="shared" si="18"/>
        <v/>
      </c>
      <c r="T42" t="str">
        <f t="shared" si="19"/>
        <v/>
      </c>
      <c r="U42" t="str">
        <f t="shared" si="20"/>
        <v/>
      </c>
      <c r="V42" t="str">
        <f t="shared" si="21"/>
        <v/>
      </c>
      <c r="W42" t="str">
        <f t="shared" si="22"/>
        <v/>
      </c>
      <c r="X42" t="str">
        <f t="shared" si="23"/>
        <v/>
      </c>
    </row>
    <row r="43" spans="2:24" x14ac:dyDescent="0.25">
      <c r="B43" t="s">
        <v>235</v>
      </c>
      <c r="C43" t="s">
        <v>255</v>
      </c>
      <c r="D43" t="s">
        <v>25</v>
      </c>
      <c r="E43" t="s">
        <v>128</v>
      </c>
      <c r="F43" t="s">
        <v>230</v>
      </c>
      <c r="G43" t="s">
        <v>383</v>
      </c>
      <c r="M43" t="str">
        <f t="shared" si="12"/>
        <v/>
      </c>
      <c r="N43" t="str">
        <f t="shared" si="13"/>
        <v/>
      </c>
      <c r="O43" t="str">
        <f t="shared" si="14"/>
        <v>x</v>
      </c>
      <c r="P43" t="str">
        <f t="shared" si="15"/>
        <v/>
      </c>
      <c r="Q43" t="str">
        <f t="shared" si="16"/>
        <v/>
      </c>
      <c r="R43" t="str">
        <f t="shared" si="17"/>
        <v/>
      </c>
      <c r="S43" t="str">
        <f t="shared" si="18"/>
        <v/>
      </c>
      <c r="T43" t="str">
        <f t="shared" si="19"/>
        <v/>
      </c>
      <c r="U43" t="str">
        <f t="shared" si="20"/>
        <v/>
      </c>
      <c r="V43" t="str">
        <f t="shared" si="21"/>
        <v/>
      </c>
      <c r="W43" t="str">
        <f t="shared" si="22"/>
        <v/>
      </c>
      <c r="X43" t="str">
        <f t="shared" si="23"/>
        <v/>
      </c>
    </row>
    <row r="44" spans="2:24" x14ac:dyDescent="0.25">
      <c r="B44" t="s">
        <v>24</v>
      </c>
      <c r="C44" t="s">
        <v>238</v>
      </c>
      <c r="D44" t="s">
        <v>25</v>
      </c>
      <c r="E44" t="s">
        <v>102</v>
      </c>
      <c r="F44" t="s">
        <v>206</v>
      </c>
      <c r="G44" t="s">
        <v>334</v>
      </c>
      <c r="M44" t="str">
        <f t="shared" si="12"/>
        <v/>
      </c>
      <c r="N44" t="str">
        <f t="shared" si="13"/>
        <v>x</v>
      </c>
      <c r="O44" t="str">
        <f t="shared" si="14"/>
        <v/>
      </c>
      <c r="P44" t="str">
        <f t="shared" si="15"/>
        <v/>
      </c>
      <c r="Q44" t="str">
        <f t="shared" si="16"/>
        <v/>
      </c>
      <c r="R44" t="str">
        <f t="shared" si="17"/>
        <v/>
      </c>
      <c r="S44" t="str">
        <f t="shared" si="18"/>
        <v/>
      </c>
      <c r="T44" t="str">
        <f t="shared" si="19"/>
        <v/>
      </c>
      <c r="U44" t="str">
        <f t="shared" si="20"/>
        <v/>
      </c>
      <c r="V44" t="str">
        <f t="shared" si="21"/>
        <v/>
      </c>
      <c r="W44" t="str">
        <f t="shared" si="22"/>
        <v/>
      </c>
      <c r="X44" t="str">
        <f t="shared" si="23"/>
        <v/>
      </c>
    </row>
    <row r="45" spans="2:24" x14ac:dyDescent="0.25">
      <c r="B45" t="s">
        <v>24</v>
      </c>
      <c r="C45" t="s">
        <v>238</v>
      </c>
      <c r="D45" t="s">
        <v>25</v>
      </c>
      <c r="E45" t="s">
        <v>103</v>
      </c>
      <c r="F45" t="s">
        <v>207</v>
      </c>
      <c r="G45" t="s">
        <v>335</v>
      </c>
      <c r="M45" t="str">
        <f t="shared" si="12"/>
        <v/>
      </c>
      <c r="N45" t="str">
        <f t="shared" si="13"/>
        <v>x</v>
      </c>
      <c r="O45" t="str">
        <f t="shared" si="14"/>
        <v/>
      </c>
      <c r="P45" t="str">
        <f t="shared" si="15"/>
        <v/>
      </c>
      <c r="Q45" t="str">
        <f t="shared" si="16"/>
        <v/>
      </c>
      <c r="R45" t="str">
        <f t="shared" si="17"/>
        <v/>
      </c>
      <c r="S45" t="str">
        <f t="shared" si="18"/>
        <v/>
      </c>
      <c r="T45" t="str">
        <f t="shared" si="19"/>
        <v/>
      </c>
      <c r="U45" t="str">
        <f t="shared" si="20"/>
        <v/>
      </c>
      <c r="V45" t="str">
        <f t="shared" si="21"/>
        <v/>
      </c>
      <c r="W45" t="str">
        <f t="shared" si="22"/>
        <v/>
      </c>
      <c r="X45" t="str">
        <f t="shared" si="23"/>
        <v/>
      </c>
    </row>
    <row r="46" spans="2:24" x14ac:dyDescent="0.25">
      <c r="B46" t="s">
        <v>24</v>
      </c>
      <c r="C46" t="s">
        <v>238</v>
      </c>
      <c r="D46" t="s">
        <v>25</v>
      </c>
      <c r="E46" t="s">
        <v>82</v>
      </c>
      <c r="F46" t="s">
        <v>186</v>
      </c>
      <c r="G46" t="s">
        <v>329</v>
      </c>
      <c r="M46" t="str">
        <f t="shared" si="12"/>
        <v/>
      </c>
      <c r="N46" t="str">
        <f t="shared" si="13"/>
        <v>x</v>
      </c>
      <c r="O46" t="str">
        <f t="shared" si="14"/>
        <v/>
      </c>
      <c r="P46" t="str">
        <f t="shared" si="15"/>
        <v/>
      </c>
      <c r="Q46" t="str">
        <f t="shared" si="16"/>
        <v/>
      </c>
      <c r="R46" t="str">
        <f t="shared" si="17"/>
        <v/>
      </c>
      <c r="S46" t="str">
        <f t="shared" si="18"/>
        <v/>
      </c>
      <c r="T46" t="str">
        <f t="shared" si="19"/>
        <v/>
      </c>
      <c r="U46" t="str">
        <f t="shared" si="20"/>
        <v/>
      </c>
      <c r="V46" t="str">
        <f t="shared" si="21"/>
        <v/>
      </c>
      <c r="W46" t="str">
        <f t="shared" si="22"/>
        <v/>
      </c>
      <c r="X46" t="str">
        <f t="shared" si="23"/>
        <v/>
      </c>
    </row>
    <row r="47" spans="2:24" x14ac:dyDescent="0.25">
      <c r="B47" t="s">
        <v>24</v>
      </c>
      <c r="C47" t="s">
        <v>238</v>
      </c>
      <c r="D47" t="s">
        <v>25</v>
      </c>
      <c r="E47" t="s">
        <v>90</v>
      </c>
      <c r="F47" t="s">
        <v>194</v>
      </c>
      <c r="G47" t="s">
        <v>330</v>
      </c>
      <c r="M47" t="str">
        <f t="shared" si="12"/>
        <v/>
      </c>
      <c r="N47" t="str">
        <f t="shared" si="13"/>
        <v>x</v>
      </c>
      <c r="O47" t="str">
        <f t="shared" si="14"/>
        <v/>
      </c>
      <c r="P47" t="str">
        <f t="shared" si="15"/>
        <v/>
      </c>
      <c r="Q47" t="str">
        <f t="shared" si="16"/>
        <v/>
      </c>
      <c r="R47" t="str">
        <f t="shared" si="17"/>
        <v/>
      </c>
      <c r="S47" t="str">
        <f t="shared" si="18"/>
        <v/>
      </c>
      <c r="T47" t="str">
        <f t="shared" si="19"/>
        <v/>
      </c>
      <c r="U47" t="str">
        <f t="shared" si="20"/>
        <v/>
      </c>
      <c r="V47" t="str">
        <f t="shared" si="21"/>
        <v/>
      </c>
      <c r="W47" t="str">
        <f t="shared" si="22"/>
        <v/>
      </c>
      <c r="X47" t="str">
        <f t="shared" si="23"/>
        <v/>
      </c>
    </row>
    <row r="48" spans="2:24" x14ac:dyDescent="0.25">
      <c r="B48" t="s">
        <v>24</v>
      </c>
      <c r="C48" t="s">
        <v>238</v>
      </c>
      <c r="D48" t="s">
        <v>25</v>
      </c>
      <c r="E48" t="s">
        <v>31</v>
      </c>
      <c r="F48" t="s">
        <v>137</v>
      </c>
      <c r="G48" t="s">
        <v>328</v>
      </c>
      <c r="M48" t="str">
        <f t="shared" si="12"/>
        <v/>
      </c>
      <c r="N48" t="str">
        <f t="shared" si="13"/>
        <v>x</v>
      </c>
      <c r="O48" t="str">
        <f t="shared" si="14"/>
        <v/>
      </c>
      <c r="P48" t="str">
        <f t="shared" si="15"/>
        <v/>
      </c>
      <c r="Q48" t="str">
        <f t="shared" si="16"/>
        <v/>
      </c>
      <c r="R48" t="str">
        <f t="shared" si="17"/>
        <v/>
      </c>
      <c r="S48" t="str">
        <f t="shared" si="18"/>
        <v/>
      </c>
      <c r="T48" t="str">
        <f t="shared" si="19"/>
        <v/>
      </c>
      <c r="U48" t="str">
        <f t="shared" si="20"/>
        <v/>
      </c>
      <c r="V48" t="str">
        <f t="shared" si="21"/>
        <v/>
      </c>
      <c r="W48" t="str">
        <f t="shared" si="22"/>
        <v/>
      </c>
      <c r="X48" t="str">
        <f t="shared" si="23"/>
        <v/>
      </c>
    </row>
    <row r="49" spans="2:24" x14ac:dyDescent="0.25">
      <c r="B49" t="s">
        <v>24</v>
      </c>
      <c r="C49" t="s">
        <v>238</v>
      </c>
      <c r="D49" t="s">
        <v>25</v>
      </c>
      <c r="E49" t="s">
        <v>100</v>
      </c>
      <c r="F49" t="s">
        <v>204</v>
      </c>
      <c r="G49" t="s">
        <v>332</v>
      </c>
      <c r="M49" t="str">
        <f t="shared" si="12"/>
        <v/>
      </c>
      <c r="N49" t="str">
        <f t="shared" si="13"/>
        <v>x</v>
      </c>
      <c r="O49" t="str">
        <f t="shared" si="14"/>
        <v/>
      </c>
      <c r="P49" t="str">
        <f t="shared" si="15"/>
        <v/>
      </c>
      <c r="Q49" t="str">
        <f t="shared" si="16"/>
        <v/>
      </c>
      <c r="R49" t="str">
        <f t="shared" si="17"/>
        <v/>
      </c>
      <c r="S49" t="str">
        <f t="shared" si="18"/>
        <v/>
      </c>
      <c r="T49" t="str">
        <f t="shared" si="19"/>
        <v/>
      </c>
      <c r="U49" t="str">
        <f t="shared" si="20"/>
        <v/>
      </c>
      <c r="V49" t="str">
        <f t="shared" si="21"/>
        <v/>
      </c>
      <c r="W49" t="str">
        <f t="shared" si="22"/>
        <v/>
      </c>
      <c r="X49" t="str">
        <f t="shared" si="23"/>
        <v/>
      </c>
    </row>
    <row r="50" spans="2:24" x14ac:dyDescent="0.25">
      <c r="B50" t="s">
        <v>24</v>
      </c>
      <c r="C50" t="s">
        <v>238</v>
      </c>
      <c r="D50" t="s">
        <v>25</v>
      </c>
      <c r="E50" t="s">
        <v>101</v>
      </c>
      <c r="F50" t="s">
        <v>205</v>
      </c>
      <c r="G50" t="s">
        <v>333</v>
      </c>
      <c r="M50" t="str">
        <f t="shared" si="12"/>
        <v/>
      </c>
      <c r="N50" t="str">
        <f t="shared" si="13"/>
        <v>x</v>
      </c>
      <c r="O50" t="str">
        <f t="shared" si="14"/>
        <v/>
      </c>
      <c r="P50" t="str">
        <f t="shared" si="15"/>
        <v/>
      </c>
      <c r="Q50" t="str">
        <f t="shared" si="16"/>
        <v/>
      </c>
      <c r="R50" t="str">
        <f t="shared" si="17"/>
        <v/>
      </c>
      <c r="S50" t="str">
        <f t="shared" si="18"/>
        <v/>
      </c>
      <c r="T50" t="str">
        <f t="shared" si="19"/>
        <v/>
      </c>
      <c r="U50" t="str">
        <f t="shared" si="20"/>
        <v/>
      </c>
      <c r="V50" t="str">
        <f t="shared" si="21"/>
        <v/>
      </c>
      <c r="W50" t="str">
        <f t="shared" si="22"/>
        <v/>
      </c>
      <c r="X50" t="str">
        <f t="shared" si="23"/>
        <v/>
      </c>
    </row>
    <row r="51" spans="2:24" x14ac:dyDescent="0.25">
      <c r="B51" t="s">
        <v>24</v>
      </c>
      <c r="C51" t="s">
        <v>238</v>
      </c>
      <c r="D51" t="s">
        <v>25</v>
      </c>
      <c r="E51" t="s">
        <v>91</v>
      </c>
      <c r="F51" t="s">
        <v>195</v>
      </c>
      <c r="G51" t="s">
        <v>331</v>
      </c>
      <c r="M51" t="str">
        <f t="shared" si="12"/>
        <v/>
      </c>
      <c r="N51" t="str">
        <f t="shared" si="13"/>
        <v>x</v>
      </c>
      <c r="O51" t="str">
        <f t="shared" si="14"/>
        <v/>
      </c>
      <c r="P51" t="str">
        <f t="shared" si="15"/>
        <v/>
      </c>
      <c r="Q51" t="str">
        <f t="shared" si="16"/>
        <v/>
      </c>
      <c r="R51" t="str">
        <f t="shared" si="17"/>
        <v/>
      </c>
      <c r="S51" t="str">
        <f t="shared" si="18"/>
        <v/>
      </c>
      <c r="T51" t="str">
        <f t="shared" si="19"/>
        <v/>
      </c>
      <c r="U51" t="str">
        <f t="shared" si="20"/>
        <v/>
      </c>
      <c r="V51" t="str">
        <f t="shared" si="21"/>
        <v/>
      </c>
      <c r="W51" t="str">
        <f t="shared" si="22"/>
        <v/>
      </c>
      <c r="X51" t="str">
        <f t="shared" si="23"/>
        <v/>
      </c>
    </row>
    <row r="52" spans="2:24" x14ac:dyDescent="0.25">
      <c r="B52" t="s">
        <v>24</v>
      </c>
      <c r="C52" t="s">
        <v>237</v>
      </c>
      <c r="D52" t="s">
        <v>25</v>
      </c>
      <c r="E52" t="s">
        <v>104</v>
      </c>
      <c r="F52" t="s">
        <v>208</v>
      </c>
      <c r="G52" t="s">
        <v>342</v>
      </c>
      <c r="I52" t="s">
        <v>324</v>
      </c>
      <c r="J52" t="s">
        <v>471</v>
      </c>
      <c r="L52" t="s">
        <v>483</v>
      </c>
      <c r="M52" t="str">
        <f t="shared" si="12"/>
        <v/>
      </c>
      <c r="N52" t="str">
        <f t="shared" si="13"/>
        <v>x</v>
      </c>
      <c r="O52" t="str">
        <f t="shared" si="14"/>
        <v/>
      </c>
      <c r="P52" t="str">
        <f t="shared" si="15"/>
        <v/>
      </c>
      <c r="Q52" t="str">
        <f t="shared" si="16"/>
        <v>x</v>
      </c>
      <c r="R52" t="str">
        <f t="shared" si="17"/>
        <v>x</v>
      </c>
      <c r="S52" t="str">
        <f t="shared" si="18"/>
        <v/>
      </c>
      <c r="T52" t="str">
        <f t="shared" si="19"/>
        <v/>
      </c>
      <c r="U52" t="str">
        <f t="shared" si="20"/>
        <v/>
      </c>
      <c r="V52" t="str">
        <f t="shared" si="21"/>
        <v/>
      </c>
      <c r="W52" t="str">
        <f t="shared" si="22"/>
        <v>x</v>
      </c>
      <c r="X52" t="str">
        <f t="shared" si="23"/>
        <v/>
      </c>
    </row>
    <row r="53" spans="2:24" x14ac:dyDescent="0.25">
      <c r="B53" t="s">
        <v>24</v>
      </c>
      <c r="C53" t="s">
        <v>241</v>
      </c>
      <c r="D53" t="s">
        <v>25</v>
      </c>
      <c r="E53" t="s">
        <v>105</v>
      </c>
      <c r="F53" t="s">
        <v>209</v>
      </c>
      <c r="G53" t="s">
        <v>352</v>
      </c>
      <c r="M53" t="str">
        <f t="shared" si="12"/>
        <v/>
      </c>
      <c r="N53" t="str">
        <f t="shared" si="13"/>
        <v>x</v>
      </c>
      <c r="O53" t="str">
        <f t="shared" si="14"/>
        <v/>
      </c>
      <c r="P53" t="str">
        <f t="shared" si="15"/>
        <v/>
      </c>
      <c r="Q53" t="str">
        <f t="shared" si="16"/>
        <v/>
      </c>
      <c r="R53" t="str">
        <f t="shared" si="17"/>
        <v/>
      </c>
      <c r="S53" t="str">
        <f t="shared" si="18"/>
        <v/>
      </c>
      <c r="T53" t="str">
        <f t="shared" si="19"/>
        <v/>
      </c>
      <c r="U53" t="str">
        <f t="shared" si="20"/>
        <v/>
      </c>
      <c r="V53" t="str">
        <f t="shared" si="21"/>
        <v/>
      </c>
      <c r="W53" t="str">
        <f t="shared" si="22"/>
        <v/>
      </c>
      <c r="X53" t="str">
        <f t="shared" si="23"/>
        <v/>
      </c>
    </row>
    <row r="54" spans="2:24" x14ac:dyDescent="0.25">
      <c r="B54" t="s">
        <v>235</v>
      </c>
      <c r="C54" t="s">
        <v>241</v>
      </c>
      <c r="D54" t="s">
        <v>25</v>
      </c>
      <c r="E54" t="s">
        <v>127</v>
      </c>
      <c r="F54" t="s">
        <v>209</v>
      </c>
      <c r="G54" t="s">
        <v>352</v>
      </c>
      <c r="M54" t="str">
        <f t="shared" si="12"/>
        <v/>
      </c>
      <c r="N54" t="str">
        <f t="shared" si="13"/>
        <v/>
      </c>
      <c r="O54" t="str">
        <f t="shared" si="14"/>
        <v>x</v>
      </c>
      <c r="P54" t="str">
        <f t="shared" si="15"/>
        <v/>
      </c>
      <c r="Q54" t="str">
        <f t="shared" si="16"/>
        <v/>
      </c>
      <c r="R54" t="str">
        <f t="shared" si="17"/>
        <v/>
      </c>
      <c r="S54" t="str">
        <f t="shared" si="18"/>
        <v/>
      </c>
      <c r="T54" t="str">
        <f t="shared" si="19"/>
        <v/>
      </c>
      <c r="U54" t="str">
        <f t="shared" si="20"/>
        <v/>
      </c>
      <c r="V54" t="str">
        <f t="shared" si="21"/>
        <v/>
      </c>
      <c r="W54" t="str">
        <f t="shared" si="22"/>
        <v/>
      </c>
      <c r="X54" t="str">
        <f t="shared" si="23"/>
        <v/>
      </c>
    </row>
    <row r="55" spans="2:24" x14ac:dyDescent="0.25">
      <c r="B55" t="s">
        <v>24</v>
      </c>
      <c r="C55" t="s">
        <v>239</v>
      </c>
      <c r="D55" t="s">
        <v>25</v>
      </c>
      <c r="E55" t="s">
        <v>32</v>
      </c>
      <c r="F55" t="s">
        <v>138</v>
      </c>
      <c r="G55" t="s">
        <v>343</v>
      </c>
      <c r="M55" t="str">
        <f t="shared" si="12"/>
        <v/>
      </c>
      <c r="N55" t="str">
        <f t="shared" si="13"/>
        <v>x</v>
      </c>
      <c r="O55" t="str">
        <f t="shared" si="14"/>
        <v/>
      </c>
      <c r="P55" t="str">
        <f t="shared" si="15"/>
        <v/>
      </c>
      <c r="Q55" t="str">
        <f t="shared" si="16"/>
        <v/>
      </c>
      <c r="R55" t="str">
        <f t="shared" si="17"/>
        <v/>
      </c>
      <c r="S55" t="str">
        <f t="shared" si="18"/>
        <v/>
      </c>
      <c r="T55" t="str">
        <f t="shared" si="19"/>
        <v/>
      </c>
      <c r="U55" t="str">
        <f t="shared" si="20"/>
        <v/>
      </c>
      <c r="V55" t="str">
        <f t="shared" si="21"/>
        <v/>
      </c>
      <c r="W55" t="str">
        <f t="shared" si="22"/>
        <v/>
      </c>
      <c r="X55" t="str">
        <f t="shared" si="23"/>
        <v/>
      </c>
    </row>
    <row r="56" spans="2:24" x14ac:dyDescent="0.25">
      <c r="B56" t="s">
        <v>24</v>
      </c>
      <c r="C56" t="s">
        <v>242</v>
      </c>
      <c r="D56" t="s">
        <v>25</v>
      </c>
      <c r="E56" t="s">
        <v>106</v>
      </c>
      <c r="F56" t="s">
        <v>210</v>
      </c>
      <c r="G56" t="s">
        <v>348</v>
      </c>
      <c r="M56" t="str">
        <f t="shared" si="12"/>
        <v/>
      </c>
      <c r="N56" t="str">
        <f t="shared" si="13"/>
        <v>x</v>
      </c>
      <c r="O56" t="str">
        <f t="shared" si="14"/>
        <v/>
      </c>
      <c r="P56" t="str">
        <f t="shared" si="15"/>
        <v/>
      </c>
      <c r="Q56" t="str">
        <f t="shared" si="16"/>
        <v/>
      </c>
      <c r="R56" t="str">
        <f t="shared" si="17"/>
        <v/>
      </c>
      <c r="S56" t="str">
        <f t="shared" si="18"/>
        <v/>
      </c>
      <c r="T56" t="str">
        <f t="shared" si="19"/>
        <v/>
      </c>
      <c r="U56" t="str">
        <f t="shared" si="20"/>
        <v/>
      </c>
      <c r="V56" t="str">
        <f t="shared" si="21"/>
        <v/>
      </c>
      <c r="W56" t="str">
        <f t="shared" si="22"/>
        <v/>
      </c>
      <c r="X56" t="str">
        <f t="shared" si="23"/>
        <v/>
      </c>
    </row>
    <row r="57" spans="2:24" x14ac:dyDescent="0.25">
      <c r="B57" t="s">
        <v>24</v>
      </c>
      <c r="C57" t="s">
        <v>242</v>
      </c>
      <c r="D57" t="s">
        <v>25</v>
      </c>
      <c r="E57" t="s">
        <v>80</v>
      </c>
      <c r="F57" t="s">
        <v>184</v>
      </c>
      <c r="G57" t="s">
        <v>347</v>
      </c>
      <c r="M57" t="str">
        <f t="shared" si="12"/>
        <v/>
      </c>
      <c r="N57" t="str">
        <f t="shared" si="13"/>
        <v>x</v>
      </c>
      <c r="O57" t="str">
        <f t="shared" si="14"/>
        <v/>
      </c>
      <c r="P57" t="str">
        <f t="shared" si="15"/>
        <v/>
      </c>
      <c r="Q57" t="str">
        <f t="shared" si="16"/>
        <v/>
      </c>
      <c r="R57" t="str">
        <f t="shared" si="17"/>
        <v/>
      </c>
      <c r="S57" t="str">
        <f t="shared" si="18"/>
        <v/>
      </c>
      <c r="T57" t="str">
        <f t="shared" si="19"/>
        <v/>
      </c>
      <c r="U57" t="str">
        <f t="shared" si="20"/>
        <v/>
      </c>
      <c r="V57" t="str">
        <f t="shared" si="21"/>
        <v/>
      </c>
      <c r="W57" t="str">
        <f t="shared" si="22"/>
        <v/>
      </c>
      <c r="X57" t="str">
        <f t="shared" si="23"/>
        <v/>
      </c>
    </row>
    <row r="58" spans="2:24" x14ac:dyDescent="0.25">
      <c r="B58" t="s">
        <v>24</v>
      </c>
      <c r="C58" t="s">
        <v>241</v>
      </c>
      <c r="D58" t="s">
        <v>25</v>
      </c>
      <c r="E58" t="s">
        <v>119</v>
      </c>
      <c r="F58" t="s">
        <v>223</v>
      </c>
      <c r="G58" t="s">
        <v>355</v>
      </c>
      <c r="M58" t="str">
        <f t="shared" si="12"/>
        <v/>
      </c>
      <c r="N58" t="str">
        <f t="shared" si="13"/>
        <v>x</v>
      </c>
      <c r="O58" t="str">
        <f t="shared" si="14"/>
        <v/>
      </c>
      <c r="P58" t="str">
        <f t="shared" si="15"/>
        <v/>
      </c>
      <c r="Q58" t="str">
        <f t="shared" si="16"/>
        <v/>
      </c>
      <c r="R58" t="str">
        <f t="shared" si="17"/>
        <v/>
      </c>
      <c r="S58" t="str">
        <f t="shared" si="18"/>
        <v/>
      </c>
      <c r="T58" t="str">
        <f t="shared" si="19"/>
        <v/>
      </c>
      <c r="U58" t="str">
        <f t="shared" si="20"/>
        <v/>
      </c>
      <c r="V58" t="str">
        <f t="shared" si="21"/>
        <v/>
      </c>
      <c r="W58" t="str">
        <f t="shared" si="22"/>
        <v/>
      </c>
      <c r="X58" t="str">
        <f t="shared" si="23"/>
        <v/>
      </c>
    </row>
    <row r="59" spans="2:24" x14ac:dyDescent="0.25">
      <c r="B59" t="s">
        <v>24</v>
      </c>
      <c r="C59" t="s">
        <v>241</v>
      </c>
      <c r="D59" t="s">
        <v>25</v>
      </c>
      <c r="E59" t="s">
        <v>117</v>
      </c>
      <c r="F59" t="s">
        <v>221</v>
      </c>
      <c r="G59" t="s">
        <v>353</v>
      </c>
      <c r="I59" t="s">
        <v>325</v>
      </c>
      <c r="L59" t="s">
        <v>483</v>
      </c>
      <c r="M59" t="str">
        <f t="shared" si="12"/>
        <v/>
      </c>
      <c r="N59" t="str">
        <f t="shared" si="13"/>
        <v>x</v>
      </c>
      <c r="O59" t="str">
        <f t="shared" si="14"/>
        <v/>
      </c>
      <c r="P59" t="str">
        <f t="shared" si="15"/>
        <v/>
      </c>
      <c r="Q59" t="str">
        <f t="shared" si="16"/>
        <v>x</v>
      </c>
      <c r="R59" t="str">
        <f t="shared" si="17"/>
        <v/>
      </c>
      <c r="S59" t="str">
        <f t="shared" si="18"/>
        <v/>
      </c>
      <c r="T59" t="str">
        <f t="shared" si="19"/>
        <v/>
      </c>
      <c r="U59" t="str">
        <f t="shared" si="20"/>
        <v/>
      </c>
      <c r="V59" t="str">
        <f t="shared" si="21"/>
        <v/>
      </c>
      <c r="W59" t="str">
        <f t="shared" si="22"/>
        <v/>
      </c>
      <c r="X59" t="str">
        <f t="shared" si="23"/>
        <v/>
      </c>
    </row>
    <row r="60" spans="2:24" x14ac:dyDescent="0.25">
      <c r="B60" t="s">
        <v>24</v>
      </c>
      <c r="C60" t="s">
        <v>237</v>
      </c>
      <c r="D60" t="s">
        <v>25</v>
      </c>
      <c r="E60" t="s">
        <v>28</v>
      </c>
      <c r="F60" t="s">
        <v>134</v>
      </c>
      <c r="G60" t="s">
        <v>337</v>
      </c>
      <c r="M60" t="str">
        <f t="shared" si="12"/>
        <v/>
      </c>
      <c r="N60" t="str">
        <f t="shared" si="13"/>
        <v>x</v>
      </c>
      <c r="O60" t="str">
        <f t="shared" si="14"/>
        <v/>
      </c>
      <c r="P60" t="str">
        <f t="shared" si="15"/>
        <v/>
      </c>
      <c r="Q60" t="str">
        <f t="shared" si="16"/>
        <v/>
      </c>
      <c r="R60" t="str">
        <f t="shared" si="17"/>
        <v/>
      </c>
      <c r="S60" t="str">
        <f t="shared" si="18"/>
        <v/>
      </c>
      <c r="T60" t="str">
        <f t="shared" si="19"/>
        <v/>
      </c>
      <c r="U60" t="str">
        <f t="shared" si="20"/>
        <v/>
      </c>
      <c r="V60" t="str">
        <f t="shared" si="21"/>
        <v/>
      </c>
      <c r="W60" t="str">
        <f t="shared" si="22"/>
        <v/>
      </c>
      <c r="X60" t="str">
        <f t="shared" si="23"/>
        <v/>
      </c>
    </row>
    <row r="61" spans="2:24" x14ac:dyDescent="0.25">
      <c r="B61" t="s">
        <v>24</v>
      </c>
      <c r="C61" t="s">
        <v>237</v>
      </c>
      <c r="D61" t="s">
        <v>25</v>
      </c>
      <c r="E61" t="s">
        <v>30</v>
      </c>
      <c r="F61" t="s">
        <v>136</v>
      </c>
      <c r="G61" t="s">
        <v>339</v>
      </c>
      <c r="I61" t="s">
        <v>429</v>
      </c>
      <c r="J61" t="s">
        <v>430</v>
      </c>
      <c r="L61" t="s">
        <v>483</v>
      </c>
      <c r="M61" t="str">
        <f t="shared" si="12"/>
        <v/>
      </c>
      <c r="N61" t="str">
        <f t="shared" si="13"/>
        <v>x</v>
      </c>
      <c r="O61" t="str">
        <f t="shared" si="14"/>
        <v/>
      </c>
      <c r="P61" t="str">
        <f t="shared" si="15"/>
        <v>x</v>
      </c>
      <c r="Q61" t="str">
        <f t="shared" si="16"/>
        <v/>
      </c>
      <c r="R61" t="str">
        <f t="shared" si="17"/>
        <v/>
      </c>
      <c r="S61" t="str">
        <f t="shared" si="18"/>
        <v/>
      </c>
      <c r="T61" t="str">
        <f t="shared" si="19"/>
        <v/>
      </c>
      <c r="U61" t="str">
        <f t="shared" si="20"/>
        <v/>
      </c>
      <c r="V61" t="str">
        <f t="shared" si="21"/>
        <v/>
      </c>
      <c r="W61" t="str">
        <f t="shared" si="22"/>
        <v/>
      </c>
      <c r="X61" t="str">
        <f t="shared" si="23"/>
        <v/>
      </c>
    </row>
    <row r="62" spans="2:24" x14ac:dyDescent="0.25">
      <c r="B62" t="s">
        <v>24</v>
      </c>
      <c r="C62" t="s">
        <v>237</v>
      </c>
      <c r="D62" t="s">
        <v>25</v>
      </c>
      <c r="E62" t="s">
        <v>29</v>
      </c>
      <c r="F62" t="s">
        <v>135</v>
      </c>
      <c r="G62" t="s">
        <v>338</v>
      </c>
      <c r="M62" t="str">
        <f t="shared" si="12"/>
        <v/>
      </c>
      <c r="N62" t="str">
        <f t="shared" si="13"/>
        <v>x</v>
      </c>
      <c r="O62" t="str">
        <f t="shared" si="14"/>
        <v/>
      </c>
      <c r="P62" t="str">
        <f t="shared" si="15"/>
        <v/>
      </c>
      <c r="Q62" t="str">
        <f t="shared" si="16"/>
        <v/>
      </c>
      <c r="R62" t="str">
        <f t="shared" si="17"/>
        <v/>
      </c>
      <c r="S62" t="str">
        <f t="shared" si="18"/>
        <v/>
      </c>
      <c r="T62" t="str">
        <f t="shared" si="19"/>
        <v/>
      </c>
      <c r="U62" t="str">
        <f t="shared" si="20"/>
        <v/>
      </c>
      <c r="V62" t="str">
        <f t="shared" si="21"/>
        <v/>
      </c>
      <c r="W62" t="str">
        <f t="shared" si="22"/>
        <v/>
      </c>
      <c r="X62" t="str">
        <f t="shared" si="23"/>
        <v/>
      </c>
    </row>
    <row r="63" spans="2:24" x14ac:dyDescent="0.25">
      <c r="B63" t="s">
        <v>24</v>
      </c>
      <c r="C63" t="s">
        <v>241</v>
      </c>
      <c r="D63" t="s">
        <v>25</v>
      </c>
      <c r="E63" t="s">
        <v>118</v>
      </c>
      <c r="F63" t="s">
        <v>222</v>
      </c>
      <c r="G63" t="s">
        <v>354</v>
      </c>
      <c r="M63" t="str">
        <f t="shared" si="12"/>
        <v/>
      </c>
      <c r="N63" t="str">
        <f t="shared" si="13"/>
        <v>x</v>
      </c>
      <c r="O63" t="str">
        <f t="shared" si="14"/>
        <v/>
      </c>
      <c r="P63" t="str">
        <f t="shared" si="15"/>
        <v/>
      </c>
      <c r="Q63" t="str">
        <f t="shared" si="16"/>
        <v/>
      </c>
      <c r="R63" t="str">
        <f t="shared" si="17"/>
        <v/>
      </c>
      <c r="S63" t="str">
        <f t="shared" si="18"/>
        <v/>
      </c>
      <c r="T63" t="str">
        <f t="shared" si="19"/>
        <v/>
      </c>
      <c r="U63" t="str">
        <f t="shared" si="20"/>
        <v/>
      </c>
      <c r="V63" t="str">
        <f t="shared" si="21"/>
        <v/>
      </c>
      <c r="W63" t="str">
        <f t="shared" si="22"/>
        <v/>
      </c>
      <c r="X63" t="str">
        <f t="shared" si="23"/>
        <v/>
      </c>
    </row>
    <row r="64" spans="2:24" x14ac:dyDescent="0.25">
      <c r="B64" t="s">
        <v>24</v>
      </c>
      <c r="C64" t="s">
        <v>245</v>
      </c>
      <c r="D64" t="s">
        <v>25</v>
      </c>
      <c r="E64" t="s">
        <v>65</v>
      </c>
      <c r="F64" t="s">
        <v>169</v>
      </c>
      <c r="G64" t="s">
        <v>378</v>
      </c>
      <c r="M64" t="str">
        <f t="shared" si="12"/>
        <v/>
      </c>
      <c r="N64" t="str">
        <f t="shared" si="13"/>
        <v>x</v>
      </c>
      <c r="O64" t="str">
        <f t="shared" si="14"/>
        <v/>
      </c>
      <c r="P64" t="str">
        <f t="shared" si="15"/>
        <v/>
      </c>
      <c r="Q64" t="str">
        <f t="shared" si="16"/>
        <v/>
      </c>
      <c r="R64" t="str">
        <f t="shared" si="17"/>
        <v/>
      </c>
      <c r="S64" t="str">
        <f t="shared" si="18"/>
        <v/>
      </c>
      <c r="T64" t="str">
        <f t="shared" si="19"/>
        <v/>
      </c>
      <c r="U64" t="str">
        <f t="shared" si="20"/>
        <v/>
      </c>
      <c r="V64" t="str">
        <f t="shared" si="21"/>
        <v/>
      </c>
      <c r="W64" t="str">
        <f t="shared" si="22"/>
        <v/>
      </c>
      <c r="X64" t="str">
        <f t="shared" si="23"/>
        <v/>
      </c>
    </row>
    <row r="65" spans="2:24" x14ac:dyDescent="0.25">
      <c r="B65" t="s">
        <v>235</v>
      </c>
      <c r="C65" t="s">
        <v>260</v>
      </c>
      <c r="D65" t="s">
        <v>25</v>
      </c>
      <c r="E65" t="s">
        <v>130</v>
      </c>
      <c r="F65" t="s">
        <v>232</v>
      </c>
      <c r="G65" t="s">
        <v>360</v>
      </c>
      <c r="J65" t="s">
        <v>476</v>
      </c>
      <c r="L65" t="s">
        <v>483</v>
      </c>
      <c r="M65" t="str">
        <f t="shared" si="12"/>
        <v/>
      </c>
      <c r="N65" t="str">
        <f t="shared" si="13"/>
        <v/>
      </c>
      <c r="O65" t="str">
        <f t="shared" si="14"/>
        <v>x</v>
      </c>
      <c r="P65" t="str">
        <f t="shared" si="15"/>
        <v/>
      </c>
      <c r="Q65" t="str">
        <f t="shared" si="16"/>
        <v/>
      </c>
      <c r="R65" t="str">
        <f t="shared" si="17"/>
        <v/>
      </c>
      <c r="S65" t="str">
        <f t="shared" si="18"/>
        <v/>
      </c>
      <c r="T65" t="str">
        <f t="shared" si="19"/>
        <v/>
      </c>
      <c r="U65" t="str">
        <f t="shared" si="20"/>
        <v/>
      </c>
      <c r="V65" t="str">
        <f t="shared" si="21"/>
        <v/>
      </c>
      <c r="W65" t="str">
        <f t="shared" si="22"/>
        <v/>
      </c>
      <c r="X65" t="str">
        <f t="shared" si="23"/>
        <v/>
      </c>
    </row>
    <row r="66" spans="2:24" x14ac:dyDescent="0.25">
      <c r="B66" t="s">
        <v>235</v>
      </c>
      <c r="C66" t="s">
        <v>260</v>
      </c>
      <c r="D66" t="s">
        <v>25</v>
      </c>
      <c r="E66" t="s">
        <v>131</v>
      </c>
      <c r="F66" t="s">
        <v>233</v>
      </c>
      <c r="G66" t="s">
        <v>361</v>
      </c>
      <c r="J66" t="s">
        <v>477</v>
      </c>
      <c r="L66" t="s">
        <v>483</v>
      </c>
      <c r="M66" t="str">
        <f t="shared" si="12"/>
        <v/>
      </c>
      <c r="N66" t="str">
        <f t="shared" si="13"/>
        <v/>
      </c>
      <c r="O66" t="str">
        <f t="shared" si="14"/>
        <v>x</v>
      </c>
      <c r="P66" t="str">
        <f t="shared" si="15"/>
        <v/>
      </c>
      <c r="Q66" t="str">
        <f t="shared" si="16"/>
        <v/>
      </c>
      <c r="R66" t="str">
        <f t="shared" si="17"/>
        <v/>
      </c>
      <c r="S66" t="str">
        <f t="shared" si="18"/>
        <v/>
      </c>
      <c r="T66" t="str">
        <f t="shared" si="19"/>
        <v/>
      </c>
      <c r="U66" t="str">
        <f t="shared" si="20"/>
        <v/>
      </c>
      <c r="V66" t="str">
        <f t="shared" si="21"/>
        <v/>
      </c>
      <c r="W66" t="str">
        <f t="shared" si="22"/>
        <v/>
      </c>
      <c r="X66" t="str">
        <f t="shared" si="23"/>
        <v/>
      </c>
    </row>
    <row r="67" spans="2:24" x14ac:dyDescent="0.25">
      <c r="B67" t="s">
        <v>261</v>
      </c>
      <c r="C67" t="s">
        <v>254</v>
      </c>
      <c r="D67" t="s">
        <v>25</v>
      </c>
      <c r="E67" t="s">
        <v>114</v>
      </c>
      <c r="F67" t="s">
        <v>218</v>
      </c>
      <c r="G67" t="s">
        <v>336</v>
      </c>
      <c r="H67" t="s">
        <v>319</v>
      </c>
      <c r="I67" t="s">
        <v>484</v>
      </c>
      <c r="K67" t="s">
        <v>322</v>
      </c>
      <c r="L67" t="s">
        <v>483</v>
      </c>
      <c r="M67" t="str">
        <f t="shared" ref="M67:M98" si="24">IF(ISNUMBER(SEARCH("pet", B67)), "x", "")</f>
        <v>x</v>
      </c>
      <c r="N67" t="str">
        <f t="shared" ref="N67:N98" si="25">IF(ISNUMBER(SEARCH("nm", B67)), "x", "")</f>
        <v/>
      </c>
      <c r="O67" t="str">
        <f t="shared" ref="O67:O98" si="26">IF(ISNUMBER(SEARCH("terapi", B67)), "x", "")</f>
        <v/>
      </c>
      <c r="P67" t="str">
        <f t="shared" ref="P67:P98" si="27">IF(OR(ISNUMBER(SEARCH("hode", $I67)), ISNUMBER(SEARCH("hjerne", $I67)), ISNUMBER(SEARCH("hals", $I67))), "x", "")</f>
        <v>x</v>
      </c>
      <c r="Q67" t="str">
        <f t="shared" ref="Q67:Q98" si="28">IF(OR(ISNUMBER(SEARCH("endokrin", $I67)), ISNUMBER(SEARCH("nulll", $I67)), ISNUMBER(SEARCH("nulll", $I67))), "x", "")</f>
        <v/>
      </c>
      <c r="R67" t="str">
        <f t="shared" ref="R67:R98" si="29">IF(OR(ISNUMBER(SEARCH("hjerte", $I67)), ISNUMBER(SEARCH("brystvegg", $I67)), ISNUMBER(SEARCH("nulll", $I67))), "x", "")</f>
        <v/>
      </c>
      <c r="S67" t="str">
        <f t="shared" ref="S67:S98" si="30">IF(OR(ISNUMBER(SEARCH("fordøyelse", $I67)), ISNUMBER(SEARCH("milt", $I67)), ISNUMBER(SEARCH("nulll", $I67))), "x", "")</f>
        <v/>
      </c>
      <c r="T67" t="str">
        <f t="shared" ref="T67:T98" si="31">IF(OR(ISNUMBER(SEARCH("urinvei", $I67)), ISNUMBER(SEARCH("genital", $I67)), ISNUMBER(SEARCH("nulll", $I67))), "x", "")</f>
        <v/>
      </c>
      <c r="U67" t="str">
        <f t="shared" ref="U67:U98" si="32">IF(OR(ISNUMBER(SEARCH("lymf", $I67)), ISNUMBER(SEARCH("nulll", $I67)), ISNUMBER(SEARCH("nulll", $I67))), "x", "")</f>
        <v/>
      </c>
      <c r="V67" t="str">
        <f t="shared" ref="V67:V98" si="33">IF(OR(ISNUMBER(SEARCH("blod", $I67)), ISNUMBER(SEARCH("nulll", $I67)), ISNUMBER(SEARCH("nulll", $I67))), "x", "")</f>
        <v/>
      </c>
      <c r="W67" t="str">
        <f t="shared" ref="W67:W98" si="34">IF(OR(ISNUMBER(SEARCH("helkropp", $I67)), ISNUMBER(SEARCH("skalle", $I67)), ISNUMBER(SEARCH("lår", $I67))), "x", "")</f>
        <v/>
      </c>
      <c r="X67" t="str">
        <f t="shared" ref="X67:X98" si="35">IF(OR(ISNUMBER(SEARCH("andre", $I67)), ISNUMBER(SEARCH("nulll", $I67)), ISNUMBER(SEARCH("nulll", $I67))), "x", "")</f>
        <v/>
      </c>
    </row>
    <row r="68" spans="2:24" x14ac:dyDescent="0.25">
      <c r="B68" t="s">
        <v>261</v>
      </c>
      <c r="C68" t="s">
        <v>240</v>
      </c>
      <c r="D68" t="s">
        <v>25</v>
      </c>
      <c r="E68" t="s">
        <v>116</v>
      </c>
      <c r="F68" t="s">
        <v>220</v>
      </c>
      <c r="G68" t="s">
        <v>220</v>
      </c>
      <c r="I68" t="s">
        <v>441</v>
      </c>
      <c r="L68" t="s">
        <v>483</v>
      </c>
      <c r="M68" t="str">
        <f t="shared" si="24"/>
        <v>x</v>
      </c>
      <c r="N68" t="str">
        <f t="shared" si="25"/>
        <v/>
      </c>
      <c r="O68" t="str">
        <f t="shared" si="26"/>
        <v/>
      </c>
      <c r="P68" t="str">
        <f t="shared" si="27"/>
        <v/>
      </c>
      <c r="Q68" t="str">
        <f t="shared" si="28"/>
        <v/>
      </c>
      <c r="R68" t="str">
        <f t="shared" si="29"/>
        <v/>
      </c>
      <c r="S68" t="str">
        <f t="shared" si="30"/>
        <v/>
      </c>
      <c r="T68" t="str">
        <f t="shared" si="31"/>
        <v/>
      </c>
      <c r="U68" t="str">
        <f t="shared" si="32"/>
        <v/>
      </c>
      <c r="V68" t="str">
        <f t="shared" si="33"/>
        <v/>
      </c>
      <c r="W68" t="str">
        <f t="shared" si="34"/>
        <v>x</v>
      </c>
      <c r="X68" t="str">
        <f t="shared" si="35"/>
        <v/>
      </c>
    </row>
    <row r="69" spans="2:24" x14ac:dyDescent="0.25">
      <c r="B69" t="s">
        <v>235</v>
      </c>
      <c r="C69" t="s">
        <v>259</v>
      </c>
      <c r="D69" t="s">
        <v>25</v>
      </c>
      <c r="E69" t="s">
        <v>129</v>
      </c>
      <c r="F69" t="s">
        <v>231</v>
      </c>
      <c r="G69" t="s">
        <v>371</v>
      </c>
      <c r="J69" t="s">
        <v>475</v>
      </c>
      <c r="L69" t="s">
        <v>483</v>
      </c>
      <c r="M69" t="str">
        <f t="shared" si="24"/>
        <v/>
      </c>
      <c r="N69" t="str">
        <f t="shared" si="25"/>
        <v/>
      </c>
      <c r="O69" t="str">
        <f t="shared" si="26"/>
        <v>x</v>
      </c>
      <c r="P69" t="str">
        <f t="shared" si="27"/>
        <v/>
      </c>
      <c r="Q69" t="str">
        <f t="shared" si="28"/>
        <v/>
      </c>
      <c r="R69" t="str">
        <f t="shared" si="29"/>
        <v/>
      </c>
      <c r="S69" t="str">
        <f t="shared" si="30"/>
        <v/>
      </c>
      <c r="T69" t="str">
        <f t="shared" si="31"/>
        <v/>
      </c>
      <c r="U69" t="str">
        <f t="shared" si="32"/>
        <v/>
      </c>
      <c r="V69" t="str">
        <f t="shared" si="33"/>
        <v/>
      </c>
      <c r="W69" t="str">
        <f t="shared" si="34"/>
        <v/>
      </c>
      <c r="X69" t="str">
        <f t="shared" si="35"/>
        <v/>
      </c>
    </row>
    <row r="70" spans="2:24" x14ac:dyDescent="0.25">
      <c r="B70" t="s">
        <v>235</v>
      </c>
      <c r="C70" t="s">
        <v>248</v>
      </c>
      <c r="D70" t="s">
        <v>25</v>
      </c>
      <c r="E70" t="s">
        <v>123</v>
      </c>
      <c r="F70" t="s">
        <v>227</v>
      </c>
      <c r="G70" t="s">
        <v>362</v>
      </c>
      <c r="M70" t="str">
        <f t="shared" si="24"/>
        <v/>
      </c>
      <c r="N70" t="str">
        <f t="shared" si="25"/>
        <v/>
      </c>
      <c r="O70" t="str">
        <f t="shared" si="26"/>
        <v>x</v>
      </c>
      <c r="P70" t="str">
        <f t="shared" si="27"/>
        <v/>
      </c>
      <c r="Q70" t="str">
        <f t="shared" si="28"/>
        <v/>
      </c>
      <c r="R70" t="str">
        <f t="shared" si="29"/>
        <v/>
      </c>
      <c r="S70" t="str">
        <f t="shared" si="30"/>
        <v/>
      </c>
      <c r="T70" t="str">
        <f t="shared" si="31"/>
        <v/>
      </c>
      <c r="U70" t="str">
        <f t="shared" si="32"/>
        <v/>
      </c>
      <c r="V70" t="str">
        <f t="shared" si="33"/>
        <v/>
      </c>
      <c r="W70" t="str">
        <f t="shared" si="34"/>
        <v/>
      </c>
      <c r="X70" t="str">
        <f t="shared" si="35"/>
        <v/>
      </c>
    </row>
    <row r="71" spans="2:24" x14ac:dyDescent="0.25">
      <c r="B71" t="s">
        <v>24</v>
      </c>
      <c r="C71" t="s">
        <v>251</v>
      </c>
      <c r="D71" t="s">
        <v>25</v>
      </c>
      <c r="E71" t="s">
        <v>84</v>
      </c>
      <c r="F71" t="s">
        <v>188</v>
      </c>
      <c r="G71" t="s">
        <v>379</v>
      </c>
      <c r="M71" t="str">
        <f t="shared" si="24"/>
        <v/>
      </c>
      <c r="N71" t="str">
        <f t="shared" si="25"/>
        <v>x</v>
      </c>
      <c r="O71" t="str">
        <f t="shared" si="26"/>
        <v/>
      </c>
      <c r="P71" t="str">
        <f t="shared" si="27"/>
        <v/>
      </c>
      <c r="Q71" t="str">
        <f t="shared" si="28"/>
        <v/>
      </c>
      <c r="R71" t="str">
        <f t="shared" si="29"/>
        <v/>
      </c>
      <c r="S71" t="str">
        <f t="shared" si="30"/>
        <v/>
      </c>
      <c r="T71" t="str">
        <f t="shared" si="31"/>
        <v/>
      </c>
      <c r="U71" t="str">
        <f t="shared" si="32"/>
        <v/>
      </c>
      <c r="V71" t="str">
        <f t="shared" si="33"/>
        <v/>
      </c>
      <c r="W71" t="str">
        <f t="shared" si="34"/>
        <v/>
      </c>
      <c r="X71" t="str">
        <f t="shared" si="35"/>
        <v/>
      </c>
    </row>
    <row r="72" spans="2:24" x14ac:dyDescent="0.25">
      <c r="B72" t="s">
        <v>235</v>
      </c>
      <c r="C72" t="s">
        <v>258</v>
      </c>
      <c r="D72" t="s">
        <v>25</v>
      </c>
      <c r="E72" t="s">
        <v>125</v>
      </c>
      <c r="F72" t="s">
        <v>229</v>
      </c>
      <c r="G72" t="s">
        <v>358</v>
      </c>
      <c r="M72" t="str">
        <f t="shared" si="24"/>
        <v/>
      </c>
      <c r="N72" t="str">
        <f t="shared" si="25"/>
        <v/>
      </c>
      <c r="O72" t="str">
        <f t="shared" si="26"/>
        <v>x</v>
      </c>
      <c r="P72" t="str">
        <f t="shared" si="27"/>
        <v/>
      </c>
      <c r="Q72" t="str">
        <f t="shared" si="28"/>
        <v/>
      </c>
      <c r="R72" t="str">
        <f t="shared" si="29"/>
        <v/>
      </c>
      <c r="S72" t="str">
        <f t="shared" si="30"/>
        <v/>
      </c>
      <c r="T72" t="str">
        <f t="shared" si="31"/>
        <v/>
      </c>
      <c r="U72" t="str">
        <f t="shared" si="32"/>
        <v/>
      </c>
      <c r="V72" t="str">
        <f t="shared" si="33"/>
        <v/>
      </c>
      <c r="W72" t="str">
        <f t="shared" si="34"/>
        <v/>
      </c>
      <c r="X72" t="str">
        <f t="shared" si="35"/>
        <v/>
      </c>
    </row>
    <row r="73" spans="2:24" x14ac:dyDescent="0.25">
      <c r="B73" t="s">
        <v>24</v>
      </c>
      <c r="C73" t="s">
        <v>244</v>
      </c>
      <c r="D73" t="s">
        <v>25</v>
      </c>
      <c r="E73" t="s">
        <v>59</v>
      </c>
      <c r="F73" t="s">
        <v>165</v>
      </c>
      <c r="G73" t="s">
        <v>377</v>
      </c>
      <c r="I73" t="s">
        <v>449</v>
      </c>
      <c r="J73" t="s">
        <v>448</v>
      </c>
      <c r="L73" t="s">
        <v>483</v>
      </c>
      <c r="M73" t="str">
        <f t="shared" si="24"/>
        <v/>
      </c>
      <c r="N73" t="str">
        <f t="shared" si="25"/>
        <v>x</v>
      </c>
      <c r="O73" t="str">
        <f t="shared" si="26"/>
        <v/>
      </c>
      <c r="P73" t="str">
        <f t="shared" si="27"/>
        <v/>
      </c>
      <c r="Q73" t="str">
        <f t="shared" si="28"/>
        <v/>
      </c>
      <c r="R73" t="str">
        <f t="shared" si="29"/>
        <v/>
      </c>
      <c r="S73" t="str">
        <f t="shared" si="30"/>
        <v>x</v>
      </c>
      <c r="T73" t="str">
        <f t="shared" si="31"/>
        <v/>
      </c>
      <c r="U73" t="str">
        <f t="shared" si="32"/>
        <v/>
      </c>
      <c r="V73" t="str">
        <f t="shared" si="33"/>
        <v/>
      </c>
      <c r="W73" t="str">
        <f t="shared" si="34"/>
        <v/>
      </c>
      <c r="X73" t="str">
        <f t="shared" si="35"/>
        <v/>
      </c>
    </row>
    <row r="74" spans="2:24" x14ac:dyDescent="0.25">
      <c r="B74" t="s">
        <v>261</v>
      </c>
      <c r="C74" t="s">
        <v>240</v>
      </c>
      <c r="D74" t="s">
        <v>25</v>
      </c>
      <c r="E74" t="s">
        <v>109</v>
      </c>
      <c r="F74" t="s">
        <v>213</v>
      </c>
      <c r="G74" t="s">
        <v>366</v>
      </c>
      <c r="I74" t="s">
        <v>438</v>
      </c>
      <c r="L74" t="s">
        <v>483</v>
      </c>
      <c r="M74" t="str">
        <f t="shared" si="24"/>
        <v>x</v>
      </c>
      <c r="N74" t="str">
        <f t="shared" si="25"/>
        <v/>
      </c>
      <c r="O74" t="str">
        <f t="shared" si="26"/>
        <v/>
      </c>
      <c r="P74" t="str">
        <f t="shared" si="27"/>
        <v>x</v>
      </c>
      <c r="Q74" t="str">
        <f t="shared" si="28"/>
        <v/>
      </c>
      <c r="R74" t="str">
        <f t="shared" si="29"/>
        <v/>
      </c>
      <c r="S74" t="str">
        <f t="shared" si="30"/>
        <v/>
      </c>
      <c r="T74" t="str">
        <f t="shared" si="31"/>
        <v/>
      </c>
      <c r="U74" t="str">
        <f t="shared" si="32"/>
        <v/>
      </c>
      <c r="V74" t="str">
        <f t="shared" si="33"/>
        <v/>
      </c>
      <c r="W74" t="str">
        <f t="shared" si="34"/>
        <v>x</v>
      </c>
      <c r="X74" t="str">
        <f t="shared" si="35"/>
        <v/>
      </c>
    </row>
    <row r="75" spans="2:24" x14ac:dyDescent="0.25">
      <c r="B75" t="s">
        <v>24</v>
      </c>
      <c r="C75" t="s">
        <v>237</v>
      </c>
      <c r="D75" t="s">
        <v>25</v>
      </c>
      <c r="E75" t="s">
        <v>69</v>
      </c>
      <c r="F75" t="s">
        <v>173</v>
      </c>
      <c r="G75" t="s">
        <v>341</v>
      </c>
      <c r="I75" t="s">
        <v>431</v>
      </c>
      <c r="L75" t="s">
        <v>483</v>
      </c>
      <c r="M75" t="str">
        <f t="shared" si="24"/>
        <v/>
      </c>
      <c r="N75" t="str">
        <f t="shared" si="25"/>
        <v>x</v>
      </c>
      <c r="O75" t="str">
        <f t="shared" si="26"/>
        <v/>
      </c>
      <c r="P75" t="str">
        <f t="shared" si="27"/>
        <v/>
      </c>
      <c r="Q75" t="str">
        <f t="shared" si="28"/>
        <v>x</v>
      </c>
      <c r="R75" t="str">
        <f t="shared" si="29"/>
        <v/>
      </c>
      <c r="S75" t="str">
        <f t="shared" si="30"/>
        <v/>
      </c>
      <c r="T75" t="str">
        <f t="shared" si="31"/>
        <v/>
      </c>
      <c r="U75" t="str">
        <f t="shared" si="32"/>
        <v/>
      </c>
      <c r="V75" t="str">
        <f t="shared" si="33"/>
        <v/>
      </c>
      <c r="W75" t="str">
        <f t="shared" si="34"/>
        <v>x</v>
      </c>
      <c r="X75" t="str">
        <f t="shared" si="35"/>
        <v/>
      </c>
    </row>
    <row r="76" spans="2:24" x14ac:dyDescent="0.25">
      <c r="B76" t="s">
        <v>24</v>
      </c>
      <c r="C76" t="s">
        <v>239</v>
      </c>
      <c r="D76" t="s">
        <v>25</v>
      </c>
      <c r="E76" t="s">
        <v>71</v>
      </c>
      <c r="F76" t="s">
        <v>175</v>
      </c>
      <c r="G76" t="s">
        <v>344</v>
      </c>
      <c r="M76" t="str">
        <f t="shared" si="24"/>
        <v/>
      </c>
      <c r="N76" t="str">
        <f t="shared" si="25"/>
        <v>x</v>
      </c>
      <c r="O76" t="str">
        <f t="shared" si="26"/>
        <v/>
      </c>
      <c r="P76" t="str">
        <f t="shared" si="27"/>
        <v/>
      </c>
      <c r="Q76" t="str">
        <f t="shared" si="28"/>
        <v/>
      </c>
      <c r="R76" t="str">
        <f t="shared" si="29"/>
        <v/>
      </c>
      <c r="S76" t="str">
        <f t="shared" si="30"/>
        <v/>
      </c>
      <c r="T76" t="str">
        <f t="shared" si="31"/>
        <v/>
      </c>
      <c r="U76" t="str">
        <f t="shared" si="32"/>
        <v/>
      </c>
      <c r="V76" t="str">
        <f t="shared" si="33"/>
        <v/>
      </c>
      <c r="W76" t="str">
        <f t="shared" si="34"/>
        <v/>
      </c>
      <c r="X76" t="str">
        <f t="shared" si="35"/>
        <v/>
      </c>
    </row>
    <row r="77" spans="2:24" x14ac:dyDescent="0.25">
      <c r="B77" t="s">
        <v>24</v>
      </c>
      <c r="C77" t="s">
        <v>241</v>
      </c>
      <c r="D77" t="s">
        <v>25</v>
      </c>
      <c r="E77" t="s">
        <v>70</v>
      </c>
      <c r="F77" t="s">
        <v>174</v>
      </c>
      <c r="G77" t="s">
        <v>351</v>
      </c>
      <c r="I77" t="s">
        <v>491</v>
      </c>
      <c r="K77" t="s">
        <v>432</v>
      </c>
      <c r="L77" t="s">
        <v>483</v>
      </c>
      <c r="M77" t="str">
        <f t="shared" si="24"/>
        <v/>
      </c>
      <c r="N77" t="str">
        <f t="shared" si="25"/>
        <v>x</v>
      </c>
      <c r="O77" t="str">
        <f t="shared" si="26"/>
        <v/>
      </c>
      <c r="P77" t="str">
        <f t="shared" si="27"/>
        <v/>
      </c>
      <c r="Q77" t="str">
        <f t="shared" si="28"/>
        <v>x</v>
      </c>
      <c r="R77" t="str">
        <f t="shared" si="29"/>
        <v/>
      </c>
      <c r="S77" t="str">
        <f t="shared" si="30"/>
        <v/>
      </c>
      <c r="T77" t="str">
        <f t="shared" si="31"/>
        <v/>
      </c>
      <c r="U77" t="str">
        <f t="shared" si="32"/>
        <v/>
      </c>
      <c r="V77" t="str">
        <f t="shared" si="33"/>
        <v>x</v>
      </c>
      <c r="W77" t="str">
        <f t="shared" si="34"/>
        <v/>
      </c>
      <c r="X77" t="str">
        <f t="shared" si="35"/>
        <v/>
      </c>
    </row>
    <row r="78" spans="2:24" x14ac:dyDescent="0.25">
      <c r="B78" t="s">
        <v>235</v>
      </c>
      <c r="C78" t="s">
        <v>241</v>
      </c>
      <c r="D78" t="s">
        <v>25</v>
      </c>
      <c r="E78" t="s">
        <v>126</v>
      </c>
      <c r="F78" t="s">
        <v>174</v>
      </c>
      <c r="G78" t="s">
        <v>351</v>
      </c>
      <c r="I78" t="s">
        <v>491</v>
      </c>
      <c r="L78" t="s">
        <v>483</v>
      </c>
      <c r="M78" t="str">
        <f t="shared" si="24"/>
        <v/>
      </c>
      <c r="N78" t="str">
        <f t="shared" si="25"/>
        <v/>
      </c>
      <c r="O78" t="str">
        <f t="shared" si="26"/>
        <v>x</v>
      </c>
      <c r="P78" t="str">
        <f t="shared" si="27"/>
        <v/>
      </c>
      <c r="Q78" t="str">
        <f t="shared" si="28"/>
        <v>x</v>
      </c>
      <c r="R78" t="str">
        <f t="shared" si="29"/>
        <v/>
      </c>
      <c r="S78" t="str">
        <f t="shared" si="30"/>
        <v/>
      </c>
      <c r="T78" t="str">
        <f t="shared" si="31"/>
        <v/>
      </c>
      <c r="U78" t="str">
        <f t="shared" si="32"/>
        <v/>
      </c>
      <c r="V78" t="str">
        <f t="shared" si="33"/>
        <v>x</v>
      </c>
      <c r="W78" t="str">
        <f t="shared" si="34"/>
        <v/>
      </c>
      <c r="X78" t="str">
        <f t="shared" si="35"/>
        <v/>
      </c>
    </row>
    <row r="79" spans="2:24" x14ac:dyDescent="0.25">
      <c r="B79" t="s">
        <v>24</v>
      </c>
      <c r="C79" t="s">
        <v>237</v>
      </c>
      <c r="D79" t="s">
        <v>25</v>
      </c>
      <c r="E79" t="s">
        <v>43</v>
      </c>
      <c r="F79" t="s">
        <v>149</v>
      </c>
      <c r="G79" t="s">
        <v>340</v>
      </c>
      <c r="M79" t="str">
        <f t="shared" si="24"/>
        <v/>
      </c>
      <c r="N79" t="str">
        <f t="shared" si="25"/>
        <v>x</v>
      </c>
      <c r="O79" t="str">
        <f t="shared" si="26"/>
        <v/>
      </c>
      <c r="P79" t="str">
        <f t="shared" si="27"/>
        <v/>
      </c>
      <c r="Q79" t="str">
        <f t="shared" si="28"/>
        <v/>
      </c>
      <c r="R79" t="str">
        <f t="shared" si="29"/>
        <v/>
      </c>
      <c r="S79" t="str">
        <f t="shared" si="30"/>
        <v/>
      </c>
      <c r="T79" t="str">
        <f t="shared" si="31"/>
        <v/>
      </c>
      <c r="U79" t="str">
        <f t="shared" si="32"/>
        <v/>
      </c>
      <c r="V79" t="str">
        <f t="shared" si="33"/>
        <v/>
      </c>
      <c r="W79" t="str">
        <f t="shared" si="34"/>
        <v/>
      </c>
      <c r="X79" t="str">
        <f t="shared" si="35"/>
        <v/>
      </c>
    </row>
    <row r="80" spans="2:24" x14ac:dyDescent="0.25">
      <c r="B80" t="s">
        <v>24</v>
      </c>
      <c r="C80" t="s">
        <v>241</v>
      </c>
      <c r="D80" t="s">
        <v>25</v>
      </c>
      <c r="E80" t="s">
        <v>44</v>
      </c>
      <c r="F80" t="s">
        <v>150</v>
      </c>
      <c r="G80" t="s">
        <v>350</v>
      </c>
      <c r="M80" t="str">
        <f t="shared" si="24"/>
        <v/>
      </c>
      <c r="N80" t="str">
        <f t="shared" si="25"/>
        <v>x</v>
      </c>
      <c r="O80" t="str">
        <f t="shared" si="26"/>
        <v/>
      </c>
      <c r="P80" t="str">
        <f t="shared" si="27"/>
        <v/>
      </c>
      <c r="Q80" t="str">
        <f t="shared" si="28"/>
        <v/>
      </c>
      <c r="R80" t="str">
        <f t="shared" si="29"/>
        <v/>
      </c>
      <c r="S80" t="str">
        <f t="shared" si="30"/>
        <v/>
      </c>
      <c r="T80" t="str">
        <f t="shared" si="31"/>
        <v/>
      </c>
      <c r="U80" t="str">
        <f t="shared" si="32"/>
        <v/>
      </c>
      <c r="V80" t="str">
        <f t="shared" si="33"/>
        <v/>
      </c>
      <c r="W80" t="str">
        <f t="shared" si="34"/>
        <v/>
      </c>
      <c r="X80" t="str">
        <f t="shared" si="35"/>
        <v/>
      </c>
    </row>
    <row r="81" spans="2:24" x14ac:dyDescent="0.25">
      <c r="B81" t="s">
        <v>24</v>
      </c>
      <c r="C81" t="s">
        <v>242</v>
      </c>
      <c r="D81" t="s">
        <v>25</v>
      </c>
      <c r="E81" t="s">
        <v>45</v>
      </c>
      <c r="F81" t="s">
        <v>151</v>
      </c>
      <c r="G81" t="s">
        <v>345</v>
      </c>
      <c r="M81" t="str">
        <f t="shared" si="24"/>
        <v/>
      </c>
      <c r="N81" t="str">
        <f t="shared" si="25"/>
        <v>x</v>
      </c>
      <c r="O81" t="str">
        <f t="shared" si="26"/>
        <v/>
      </c>
      <c r="P81" t="str">
        <f t="shared" si="27"/>
        <v/>
      </c>
      <c r="Q81" t="str">
        <f t="shared" si="28"/>
        <v/>
      </c>
      <c r="R81" t="str">
        <f t="shared" si="29"/>
        <v/>
      </c>
      <c r="S81" t="str">
        <f t="shared" si="30"/>
        <v/>
      </c>
      <c r="T81" t="str">
        <f t="shared" si="31"/>
        <v/>
      </c>
      <c r="U81" t="str">
        <f t="shared" si="32"/>
        <v/>
      </c>
      <c r="V81" t="str">
        <f t="shared" si="33"/>
        <v/>
      </c>
      <c r="W81" t="str">
        <f t="shared" si="34"/>
        <v/>
      </c>
      <c r="X81" t="str">
        <f t="shared" si="35"/>
        <v/>
      </c>
    </row>
    <row r="82" spans="2:24" x14ac:dyDescent="0.25">
      <c r="B82" t="s">
        <v>235</v>
      </c>
      <c r="C82" t="s">
        <v>257</v>
      </c>
      <c r="D82" t="s">
        <v>25</v>
      </c>
      <c r="E82" t="s">
        <v>124</v>
      </c>
      <c r="F82" t="s">
        <v>228</v>
      </c>
      <c r="G82" t="s">
        <v>380</v>
      </c>
      <c r="M82" t="str">
        <f t="shared" si="24"/>
        <v/>
      </c>
      <c r="N82" t="str">
        <f t="shared" si="25"/>
        <v/>
      </c>
      <c r="O82" t="str">
        <f t="shared" si="26"/>
        <v>x</v>
      </c>
      <c r="P82" t="str">
        <f t="shared" si="27"/>
        <v/>
      </c>
      <c r="Q82" t="str">
        <f t="shared" si="28"/>
        <v/>
      </c>
      <c r="R82" t="str">
        <f t="shared" si="29"/>
        <v/>
      </c>
      <c r="S82" t="str">
        <f t="shared" si="30"/>
        <v/>
      </c>
      <c r="T82" t="str">
        <f t="shared" si="31"/>
        <v/>
      </c>
      <c r="U82" t="str">
        <f t="shared" si="32"/>
        <v/>
      </c>
      <c r="V82" t="str">
        <f t="shared" si="33"/>
        <v/>
      </c>
      <c r="W82" t="str">
        <f t="shared" si="34"/>
        <v/>
      </c>
      <c r="X82" t="str">
        <f t="shared" si="35"/>
        <v/>
      </c>
    </row>
    <row r="83" spans="2:24" x14ac:dyDescent="0.25">
      <c r="B83" t="s">
        <v>24</v>
      </c>
      <c r="C83" t="s">
        <v>236</v>
      </c>
      <c r="D83" t="s">
        <v>25</v>
      </c>
      <c r="E83" t="s">
        <v>93</v>
      </c>
      <c r="F83" t="s">
        <v>197</v>
      </c>
      <c r="G83" t="s">
        <v>422</v>
      </c>
      <c r="M83" t="str">
        <f t="shared" si="24"/>
        <v/>
      </c>
      <c r="N83" t="str">
        <f t="shared" si="25"/>
        <v>x</v>
      </c>
      <c r="O83" t="str">
        <f t="shared" si="26"/>
        <v/>
      </c>
      <c r="P83" t="str">
        <f t="shared" si="27"/>
        <v/>
      </c>
      <c r="Q83" t="str">
        <f t="shared" si="28"/>
        <v/>
      </c>
      <c r="R83" t="str">
        <f t="shared" si="29"/>
        <v/>
      </c>
      <c r="S83" t="str">
        <f t="shared" si="30"/>
        <v/>
      </c>
      <c r="T83" t="str">
        <f t="shared" si="31"/>
        <v/>
      </c>
      <c r="U83" t="str">
        <f t="shared" si="32"/>
        <v/>
      </c>
      <c r="V83" t="str">
        <f t="shared" si="33"/>
        <v/>
      </c>
      <c r="W83" t="str">
        <f t="shared" si="34"/>
        <v/>
      </c>
      <c r="X83" t="str">
        <f t="shared" si="35"/>
        <v/>
      </c>
    </row>
    <row r="84" spans="2:24" x14ac:dyDescent="0.25">
      <c r="B84" t="s">
        <v>24</v>
      </c>
      <c r="C84" t="s">
        <v>236</v>
      </c>
      <c r="D84" t="s">
        <v>25</v>
      </c>
      <c r="E84" t="s">
        <v>88</v>
      </c>
      <c r="F84" t="s">
        <v>192</v>
      </c>
      <c r="G84" t="s">
        <v>420</v>
      </c>
      <c r="M84" t="str">
        <f t="shared" si="24"/>
        <v/>
      </c>
      <c r="N84" t="str">
        <f t="shared" si="25"/>
        <v>x</v>
      </c>
      <c r="O84" t="str">
        <f t="shared" si="26"/>
        <v/>
      </c>
      <c r="P84" t="str">
        <f t="shared" si="27"/>
        <v/>
      </c>
      <c r="Q84" t="str">
        <f t="shared" si="28"/>
        <v/>
      </c>
      <c r="R84" t="str">
        <f t="shared" si="29"/>
        <v/>
      </c>
      <c r="S84" t="str">
        <f t="shared" si="30"/>
        <v/>
      </c>
      <c r="T84" t="str">
        <f t="shared" si="31"/>
        <v/>
      </c>
      <c r="U84" t="str">
        <f t="shared" si="32"/>
        <v/>
      </c>
      <c r="V84" t="str">
        <f t="shared" si="33"/>
        <v/>
      </c>
      <c r="W84" t="str">
        <f t="shared" si="34"/>
        <v/>
      </c>
      <c r="X84" t="str">
        <f t="shared" si="35"/>
        <v/>
      </c>
    </row>
    <row r="85" spans="2:24" x14ac:dyDescent="0.25">
      <c r="B85" t="s">
        <v>24</v>
      </c>
      <c r="C85" t="s">
        <v>236</v>
      </c>
      <c r="D85" t="s">
        <v>25</v>
      </c>
      <c r="E85" t="s">
        <v>94</v>
      </c>
      <c r="F85" t="s">
        <v>198</v>
      </c>
      <c r="G85" t="s">
        <v>423</v>
      </c>
      <c r="M85" t="str">
        <f t="shared" si="24"/>
        <v/>
      </c>
      <c r="N85" t="str">
        <f t="shared" si="25"/>
        <v>x</v>
      </c>
      <c r="O85" t="str">
        <f t="shared" si="26"/>
        <v/>
      </c>
      <c r="P85" t="str">
        <f t="shared" si="27"/>
        <v/>
      </c>
      <c r="Q85" t="str">
        <f t="shared" si="28"/>
        <v/>
      </c>
      <c r="R85" t="str">
        <f t="shared" si="29"/>
        <v/>
      </c>
      <c r="S85" t="str">
        <f t="shared" si="30"/>
        <v/>
      </c>
      <c r="T85" t="str">
        <f t="shared" si="31"/>
        <v/>
      </c>
      <c r="U85" t="str">
        <f t="shared" si="32"/>
        <v/>
      </c>
      <c r="V85" t="str">
        <f t="shared" si="33"/>
        <v/>
      </c>
      <c r="W85" t="str">
        <f t="shared" si="34"/>
        <v/>
      </c>
      <c r="X85" t="str">
        <f t="shared" si="35"/>
        <v/>
      </c>
    </row>
    <row r="86" spans="2:24" x14ac:dyDescent="0.25">
      <c r="B86" t="s">
        <v>24</v>
      </c>
      <c r="C86" t="s">
        <v>236</v>
      </c>
      <c r="D86" t="s">
        <v>25</v>
      </c>
      <c r="E86" t="s">
        <v>78</v>
      </c>
      <c r="F86" t="s">
        <v>182</v>
      </c>
      <c r="G86" t="s">
        <v>417</v>
      </c>
      <c r="M86" t="str">
        <f t="shared" si="24"/>
        <v/>
      </c>
      <c r="N86" t="str">
        <f t="shared" si="25"/>
        <v>x</v>
      </c>
      <c r="O86" t="str">
        <f t="shared" si="26"/>
        <v/>
      </c>
      <c r="P86" t="str">
        <f t="shared" si="27"/>
        <v/>
      </c>
      <c r="Q86" t="str">
        <f t="shared" si="28"/>
        <v/>
      </c>
      <c r="R86" t="str">
        <f t="shared" si="29"/>
        <v/>
      </c>
      <c r="S86" t="str">
        <f t="shared" si="30"/>
        <v/>
      </c>
      <c r="T86" t="str">
        <f t="shared" si="31"/>
        <v/>
      </c>
      <c r="U86" t="str">
        <f t="shared" si="32"/>
        <v/>
      </c>
      <c r="V86" t="str">
        <f t="shared" si="33"/>
        <v/>
      </c>
      <c r="W86" t="str">
        <f t="shared" si="34"/>
        <v/>
      </c>
      <c r="X86" t="str">
        <f t="shared" si="35"/>
        <v/>
      </c>
    </row>
    <row r="87" spans="2:24" x14ac:dyDescent="0.25">
      <c r="B87" t="s">
        <v>24</v>
      </c>
      <c r="C87" t="s">
        <v>236</v>
      </c>
      <c r="D87" t="s">
        <v>25</v>
      </c>
      <c r="E87" t="s">
        <v>98</v>
      </c>
      <c r="F87" t="s">
        <v>202</v>
      </c>
      <c r="G87" t="s">
        <v>427</v>
      </c>
      <c r="M87" t="str">
        <f t="shared" si="24"/>
        <v/>
      </c>
      <c r="N87" t="str">
        <f t="shared" si="25"/>
        <v>x</v>
      </c>
      <c r="O87" t="str">
        <f t="shared" si="26"/>
        <v/>
      </c>
      <c r="P87" t="str">
        <f t="shared" si="27"/>
        <v/>
      </c>
      <c r="Q87" t="str">
        <f t="shared" si="28"/>
        <v/>
      </c>
      <c r="R87" t="str">
        <f t="shared" si="29"/>
        <v/>
      </c>
      <c r="S87" t="str">
        <f t="shared" si="30"/>
        <v/>
      </c>
      <c r="T87" t="str">
        <f t="shared" si="31"/>
        <v/>
      </c>
      <c r="U87" t="str">
        <f t="shared" si="32"/>
        <v/>
      </c>
      <c r="V87" t="str">
        <f t="shared" si="33"/>
        <v/>
      </c>
      <c r="W87" t="str">
        <f t="shared" si="34"/>
        <v/>
      </c>
      <c r="X87" t="str">
        <f t="shared" si="35"/>
        <v/>
      </c>
    </row>
    <row r="88" spans="2:24" x14ac:dyDescent="0.25">
      <c r="B88" t="s">
        <v>24</v>
      </c>
      <c r="C88" t="s">
        <v>236</v>
      </c>
      <c r="D88" t="s">
        <v>25</v>
      </c>
      <c r="E88" t="s">
        <v>27</v>
      </c>
      <c r="F88" t="s">
        <v>133</v>
      </c>
      <c r="G88" t="s">
        <v>385</v>
      </c>
      <c r="M88" t="str">
        <f t="shared" si="24"/>
        <v/>
      </c>
      <c r="N88" t="str">
        <f t="shared" si="25"/>
        <v>x</v>
      </c>
      <c r="O88" t="str">
        <f t="shared" si="26"/>
        <v/>
      </c>
      <c r="P88" t="str">
        <f t="shared" si="27"/>
        <v/>
      </c>
      <c r="Q88" t="str">
        <f t="shared" si="28"/>
        <v/>
      </c>
      <c r="R88" t="str">
        <f t="shared" si="29"/>
        <v/>
      </c>
      <c r="S88" t="str">
        <f t="shared" si="30"/>
        <v/>
      </c>
      <c r="T88" t="str">
        <f t="shared" si="31"/>
        <v/>
      </c>
      <c r="U88" t="str">
        <f t="shared" si="32"/>
        <v/>
      </c>
      <c r="V88" t="str">
        <f t="shared" si="33"/>
        <v/>
      </c>
      <c r="W88" t="str">
        <f t="shared" si="34"/>
        <v/>
      </c>
      <c r="X88" t="str">
        <f t="shared" si="35"/>
        <v/>
      </c>
    </row>
    <row r="89" spans="2:24" x14ac:dyDescent="0.25">
      <c r="B89" t="s">
        <v>24</v>
      </c>
      <c r="C89" t="s">
        <v>236</v>
      </c>
      <c r="D89" t="s">
        <v>25</v>
      </c>
      <c r="E89" t="s">
        <v>37</v>
      </c>
      <c r="F89" t="s">
        <v>143</v>
      </c>
      <c r="G89" t="s">
        <v>389</v>
      </c>
      <c r="I89" t="s">
        <v>451</v>
      </c>
      <c r="J89" t="s">
        <v>450</v>
      </c>
      <c r="L89" t="s">
        <v>483</v>
      </c>
      <c r="M89" t="str">
        <f t="shared" si="24"/>
        <v/>
      </c>
      <c r="N89" t="str">
        <f t="shared" si="25"/>
        <v>x</v>
      </c>
      <c r="O89" t="str">
        <f t="shared" si="26"/>
        <v/>
      </c>
      <c r="P89" t="str">
        <f t="shared" si="27"/>
        <v/>
      </c>
      <c r="Q89" t="str">
        <f t="shared" si="28"/>
        <v/>
      </c>
      <c r="R89" t="str">
        <f t="shared" si="29"/>
        <v>x</v>
      </c>
      <c r="S89" t="str">
        <f t="shared" si="30"/>
        <v/>
      </c>
      <c r="T89" t="str">
        <f t="shared" si="31"/>
        <v/>
      </c>
      <c r="U89" t="str">
        <f t="shared" si="32"/>
        <v/>
      </c>
      <c r="V89" t="str">
        <f t="shared" si="33"/>
        <v/>
      </c>
      <c r="W89" t="str">
        <f t="shared" si="34"/>
        <v>x</v>
      </c>
      <c r="X89" t="str">
        <f t="shared" si="35"/>
        <v/>
      </c>
    </row>
    <row r="90" spans="2:24" x14ac:dyDescent="0.25">
      <c r="B90" t="s">
        <v>24</v>
      </c>
      <c r="C90" t="s">
        <v>236</v>
      </c>
      <c r="D90" t="s">
        <v>25</v>
      </c>
      <c r="E90" t="s">
        <v>97</v>
      </c>
      <c r="F90" t="s">
        <v>201</v>
      </c>
      <c r="G90" t="s">
        <v>426</v>
      </c>
      <c r="I90" t="s">
        <v>492</v>
      </c>
      <c r="M90" t="str">
        <f t="shared" si="24"/>
        <v/>
      </c>
      <c r="N90" t="str">
        <f t="shared" si="25"/>
        <v>x</v>
      </c>
      <c r="O90" t="str">
        <f t="shared" si="26"/>
        <v/>
      </c>
      <c r="P90" t="str">
        <f t="shared" si="27"/>
        <v/>
      </c>
      <c r="Q90" t="str">
        <f t="shared" si="28"/>
        <v/>
      </c>
      <c r="R90" t="str">
        <f t="shared" si="29"/>
        <v/>
      </c>
      <c r="S90" t="str">
        <f t="shared" si="30"/>
        <v>x</v>
      </c>
      <c r="T90" t="str">
        <f t="shared" si="31"/>
        <v/>
      </c>
      <c r="U90" t="str">
        <f t="shared" si="32"/>
        <v/>
      </c>
      <c r="V90" t="str">
        <f t="shared" si="33"/>
        <v>x</v>
      </c>
      <c r="W90" t="str">
        <f t="shared" si="34"/>
        <v/>
      </c>
      <c r="X90" t="str">
        <f t="shared" si="35"/>
        <v/>
      </c>
    </row>
    <row r="91" spans="2:24" x14ac:dyDescent="0.25">
      <c r="B91" t="s">
        <v>24</v>
      </c>
      <c r="C91" t="s">
        <v>236</v>
      </c>
      <c r="D91" t="s">
        <v>25</v>
      </c>
      <c r="E91" t="s">
        <v>47</v>
      </c>
      <c r="F91" t="s">
        <v>153</v>
      </c>
      <c r="G91" t="s">
        <v>395</v>
      </c>
      <c r="M91" t="str">
        <f t="shared" si="24"/>
        <v/>
      </c>
      <c r="N91" t="str">
        <f t="shared" si="25"/>
        <v>x</v>
      </c>
      <c r="O91" t="str">
        <f t="shared" si="26"/>
        <v/>
      </c>
      <c r="P91" t="str">
        <f t="shared" si="27"/>
        <v/>
      </c>
      <c r="Q91" t="str">
        <f t="shared" si="28"/>
        <v/>
      </c>
      <c r="R91" t="str">
        <f t="shared" si="29"/>
        <v/>
      </c>
      <c r="S91" t="str">
        <f t="shared" si="30"/>
        <v/>
      </c>
      <c r="T91" t="str">
        <f t="shared" si="31"/>
        <v/>
      </c>
      <c r="U91" t="str">
        <f t="shared" si="32"/>
        <v/>
      </c>
      <c r="V91" t="str">
        <f t="shared" si="33"/>
        <v/>
      </c>
      <c r="W91" t="str">
        <f t="shared" si="34"/>
        <v/>
      </c>
      <c r="X91" t="str">
        <f t="shared" si="35"/>
        <v/>
      </c>
    </row>
    <row r="92" spans="2:24" x14ac:dyDescent="0.25">
      <c r="B92" t="s">
        <v>24</v>
      </c>
      <c r="C92" t="s">
        <v>236</v>
      </c>
      <c r="D92" t="s">
        <v>25</v>
      </c>
      <c r="E92" t="s">
        <v>48</v>
      </c>
      <c r="F92" t="s">
        <v>154</v>
      </c>
      <c r="G92" t="s">
        <v>396</v>
      </c>
      <c r="M92" t="str">
        <f t="shared" si="24"/>
        <v/>
      </c>
      <c r="N92" t="str">
        <f t="shared" si="25"/>
        <v>x</v>
      </c>
      <c r="O92" t="str">
        <f t="shared" si="26"/>
        <v/>
      </c>
      <c r="P92" t="str">
        <f t="shared" si="27"/>
        <v/>
      </c>
      <c r="Q92" t="str">
        <f t="shared" si="28"/>
        <v/>
      </c>
      <c r="R92" t="str">
        <f t="shared" si="29"/>
        <v/>
      </c>
      <c r="S92" t="str">
        <f t="shared" si="30"/>
        <v/>
      </c>
      <c r="T92" t="str">
        <f t="shared" si="31"/>
        <v/>
      </c>
      <c r="U92" t="str">
        <f t="shared" si="32"/>
        <v/>
      </c>
      <c r="V92" t="str">
        <f t="shared" si="33"/>
        <v/>
      </c>
      <c r="W92" t="str">
        <f t="shared" si="34"/>
        <v/>
      </c>
      <c r="X92" t="str">
        <f t="shared" si="35"/>
        <v/>
      </c>
    </row>
    <row r="93" spans="2:24" x14ac:dyDescent="0.25">
      <c r="B93" t="s">
        <v>24</v>
      </c>
      <c r="C93" t="s">
        <v>236</v>
      </c>
      <c r="D93" t="s">
        <v>25</v>
      </c>
      <c r="E93" t="s">
        <v>26</v>
      </c>
      <c r="F93" t="s">
        <v>132</v>
      </c>
      <c r="G93" t="s">
        <v>384</v>
      </c>
      <c r="I93" t="s">
        <v>497</v>
      </c>
      <c r="J93" t="s">
        <v>460</v>
      </c>
      <c r="L93" t="s">
        <v>483</v>
      </c>
      <c r="M93" t="str">
        <f t="shared" si="24"/>
        <v/>
      </c>
      <c r="N93" t="str">
        <f t="shared" si="25"/>
        <v>x</v>
      </c>
      <c r="O93" t="str">
        <f t="shared" si="26"/>
        <v/>
      </c>
      <c r="P93" t="str">
        <f t="shared" si="27"/>
        <v>x</v>
      </c>
      <c r="Q93" t="str">
        <f t="shared" si="28"/>
        <v/>
      </c>
      <c r="R93" t="str">
        <f t="shared" si="29"/>
        <v/>
      </c>
      <c r="S93" t="str">
        <f t="shared" si="30"/>
        <v>x</v>
      </c>
      <c r="T93" t="str">
        <f t="shared" si="31"/>
        <v/>
      </c>
      <c r="U93" t="str">
        <f t="shared" si="32"/>
        <v/>
      </c>
      <c r="V93" t="str">
        <f t="shared" si="33"/>
        <v>x</v>
      </c>
      <c r="W93" t="str">
        <f t="shared" si="34"/>
        <v/>
      </c>
      <c r="X93" t="str">
        <f t="shared" si="35"/>
        <v/>
      </c>
    </row>
    <row r="94" spans="2:24" x14ac:dyDescent="0.25">
      <c r="B94" t="s">
        <v>24</v>
      </c>
      <c r="C94" t="s">
        <v>236</v>
      </c>
      <c r="D94" t="s">
        <v>25</v>
      </c>
      <c r="E94" t="s">
        <v>87</v>
      </c>
      <c r="F94" t="s">
        <v>191</v>
      </c>
      <c r="G94" t="s">
        <v>419</v>
      </c>
      <c r="I94" t="s">
        <v>461</v>
      </c>
      <c r="K94" t="s">
        <v>472</v>
      </c>
      <c r="L94" t="s">
        <v>483</v>
      </c>
      <c r="M94" t="str">
        <f t="shared" si="24"/>
        <v/>
      </c>
      <c r="N94" t="str">
        <f t="shared" si="25"/>
        <v>x</v>
      </c>
      <c r="O94" t="str">
        <f t="shared" si="26"/>
        <v/>
      </c>
      <c r="P94" t="str">
        <f t="shared" si="27"/>
        <v>x</v>
      </c>
      <c r="Q94" t="str">
        <f t="shared" si="28"/>
        <v/>
      </c>
      <c r="R94" t="str">
        <f t="shared" si="29"/>
        <v/>
      </c>
      <c r="S94" t="str">
        <f t="shared" si="30"/>
        <v/>
      </c>
      <c r="T94" t="str">
        <f t="shared" si="31"/>
        <v/>
      </c>
      <c r="U94" t="str">
        <f t="shared" si="32"/>
        <v/>
      </c>
      <c r="V94" t="str">
        <f t="shared" si="33"/>
        <v>x</v>
      </c>
      <c r="W94" t="str">
        <f t="shared" si="34"/>
        <v/>
      </c>
      <c r="X94" t="str">
        <f t="shared" si="35"/>
        <v/>
      </c>
    </row>
    <row r="95" spans="2:24" x14ac:dyDescent="0.25">
      <c r="B95" t="s">
        <v>24</v>
      </c>
      <c r="C95" t="s">
        <v>236</v>
      </c>
      <c r="D95" t="s">
        <v>25</v>
      </c>
      <c r="E95" t="s">
        <v>76</v>
      </c>
      <c r="F95" t="s">
        <v>180</v>
      </c>
      <c r="G95" t="s">
        <v>415</v>
      </c>
      <c r="M95" t="str">
        <f t="shared" si="24"/>
        <v/>
      </c>
      <c r="N95" t="str">
        <f t="shared" si="25"/>
        <v>x</v>
      </c>
      <c r="O95" t="str">
        <f t="shared" si="26"/>
        <v/>
      </c>
      <c r="P95" t="str">
        <f t="shared" si="27"/>
        <v/>
      </c>
      <c r="Q95" t="str">
        <f t="shared" si="28"/>
        <v/>
      </c>
      <c r="R95" t="str">
        <f t="shared" si="29"/>
        <v/>
      </c>
      <c r="S95" t="str">
        <f t="shared" si="30"/>
        <v/>
      </c>
      <c r="T95" t="str">
        <f t="shared" si="31"/>
        <v/>
      </c>
      <c r="U95" t="str">
        <f t="shared" si="32"/>
        <v/>
      </c>
      <c r="V95" t="str">
        <f t="shared" si="33"/>
        <v/>
      </c>
      <c r="W95" t="str">
        <f t="shared" si="34"/>
        <v/>
      </c>
      <c r="X95" t="str">
        <f t="shared" si="35"/>
        <v/>
      </c>
    </row>
    <row r="96" spans="2:24" x14ac:dyDescent="0.25">
      <c r="B96" t="s">
        <v>24</v>
      </c>
      <c r="C96" t="s">
        <v>236</v>
      </c>
      <c r="D96" t="s">
        <v>25</v>
      </c>
      <c r="E96" t="s">
        <v>51</v>
      </c>
      <c r="F96" t="s">
        <v>157</v>
      </c>
      <c r="G96" t="s">
        <v>399</v>
      </c>
      <c r="M96" t="str">
        <f t="shared" si="24"/>
        <v/>
      </c>
      <c r="N96" t="str">
        <f t="shared" si="25"/>
        <v>x</v>
      </c>
      <c r="O96" t="str">
        <f t="shared" si="26"/>
        <v/>
      </c>
      <c r="P96" t="str">
        <f t="shared" si="27"/>
        <v/>
      </c>
      <c r="Q96" t="str">
        <f t="shared" si="28"/>
        <v/>
      </c>
      <c r="R96" t="str">
        <f t="shared" si="29"/>
        <v/>
      </c>
      <c r="S96" t="str">
        <f t="shared" si="30"/>
        <v/>
      </c>
      <c r="T96" t="str">
        <f t="shared" si="31"/>
        <v/>
      </c>
      <c r="U96" t="str">
        <f t="shared" si="32"/>
        <v/>
      </c>
      <c r="V96" t="str">
        <f t="shared" si="33"/>
        <v/>
      </c>
      <c r="W96" t="str">
        <f t="shared" si="34"/>
        <v/>
      </c>
      <c r="X96" t="str">
        <f t="shared" si="35"/>
        <v/>
      </c>
    </row>
    <row r="97" spans="2:24" x14ac:dyDescent="0.25">
      <c r="B97" t="s">
        <v>24</v>
      </c>
      <c r="C97" t="s">
        <v>236</v>
      </c>
      <c r="D97" t="s">
        <v>25</v>
      </c>
      <c r="E97" t="s">
        <v>41</v>
      </c>
      <c r="F97" t="s">
        <v>147</v>
      </c>
      <c r="G97" t="s">
        <v>393</v>
      </c>
      <c r="M97" t="str">
        <f t="shared" si="24"/>
        <v/>
      </c>
      <c r="N97" t="str">
        <f t="shared" si="25"/>
        <v>x</v>
      </c>
      <c r="O97" t="str">
        <f t="shared" si="26"/>
        <v/>
      </c>
      <c r="P97" t="str">
        <f t="shared" si="27"/>
        <v/>
      </c>
      <c r="Q97" t="str">
        <f t="shared" si="28"/>
        <v/>
      </c>
      <c r="R97" t="str">
        <f t="shared" si="29"/>
        <v/>
      </c>
      <c r="S97" t="str">
        <f t="shared" si="30"/>
        <v/>
      </c>
      <c r="T97" t="str">
        <f t="shared" si="31"/>
        <v/>
      </c>
      <c r="U97" t="str">
        <f t="shared" si="32"/>
        <v/>
      </c>
      <c r="V97" t="str">
        <f t="shared" si="33"/>
        <v/>
      </c>
      <c r="W97" t="str">
        <f t="shared" si="34"/>
        <v/>
      </c>
      <c r="X97" t="str">
        <f t="shared" si="35"/>
        <v/>
      </c>
    </row>
    <row r="98" spans="2:24" x14ac:dyDescent="0.25">
      <c r="B98" t="s">
        <v>24</v>
      </c>
      <c r="C98" t="s">
        <v>236</v>
      </c>
      <c r="D98" t="s">
        <v>25</v>
      </c>
      <c r="E98" t="s">
        <v>42</v>
      </c>
      <c r="F98" t="s">
        <v>148</v>
      </c>
      <c r="G98" t="s">
        <v>394</v>
      </c>
      <c r="M98" t="str">
        <f t="shared" si="24"/>
        <v/>
      </c>
      <c r="N98" t="str">
        <f t="shared" si="25"/>
        <v>x</v>
      </c>
      <c r="O98" t="str">
        <f t="shared" si="26"/>
        <v/>
      </c>
      <c r="P98" t="str">
        <f t="shared" si="27"/>
        <v/>
      </c>
      <c r="Q98" t="str">
        <f t="shared" si="28"/>
        <v/>
      </c>
      <c r="R98" t="str">
        <f t="shared" si="29"/>
        <v/>
      </c>
      <c r="S98" t="str">
        <f t="shared" si="30"/>
        <v/>
      </c>
      <c r="T98" t="str">
        <f t="shared" si="31"/>
        <v/>
      </c>
      <c r="U98" t="str">
        <f t="shared" si="32"/>
        <v/>
      </c>
      <c r="V98" t="str">
        <f t="shared" si="33"/>
        <v/>
      </c>
      <c r="W98" t="str">
        <f t="shared" si="34"/>
        <v/>
      </c>
      <c r="X98" t="str">
        <f t="shared" si="35"/>
        <v/>
      </c>
    </row>
    <row r="99" spans="2:24" x14ac:dyDescent="0.25">
      <c r="B99" t="s">
        <v>24</v>
      </c>
      <c r="C99" t="s">
        <v>236</v>
      </c>
      <c r="D99" t="s">
        <v>25</v>
      </c>
      <c r="E99" t="s">
        <v>75</v>
      </c>
      <c r="F99" t="s">
        <v>179</v>
      </c>
      <c r="G99" t="s">
        <v>414</v>
      </c>
      <c r="I99" t="s">
        <v>449</v>
      </c>
      <c r="J99" t="s">
        <v>453</v>
      </c>
      <c r="L99" t="s">
        <v>483</v>
      </c>
      <c r="M99" t="str">
        <f t="shared" ref="M99:M130" si="36">IF(ISNUMBER(SEARCH("pet", B99)), "x", "")</f>
        <v/>
      </c>
      <c r="N99" t="str">
        <f t="shared" ref="N99:N130" si="37">IF(ISNUMBER(SEARCH("nm", B99)), "x", "")</f>
        <v>x</v>
      </c>
      <c r="O99" t="str">
        <f t="shared" ref="O99:O130" si="38">IF(ISNUMBER(SEARCH("terapi", B99)), "x", "")</f>
        <v/>
      </c>
      <c r="P99" t="str">
        <f t="shared" ref="P99:P130" si="39">IF(OR(ISNUMBER(SEARCH("hode", $I99)), ISNUMBER(SEARCH("hjerne", $I99)), ISNUMBER(SEARCH("hals", $I99))), "x", "")</f>
        <v/>
      </c>
      <c r="Q99" t="str">
        <f t="shared" ref="Q99:Q130" si="40">IF(OR(ISNUMBER(SEARCH("endokrin", $I99)), ISNUMBER(SEARCH("nulll", $I99)), ISNUMBER(SEARCH("nulll", $I99))), "x", "")</f>
        <v/>
      </c>
      <c r="R99" t="str">
        <f t="shared" ref="R99:R130" si="41">IF(OR(ISNUMBER(SEARCH("hjerte", $I99)), ISNUMBER(SEARCH("brystvegg", $I99)), ISNUMBER(SEARCH("nulll", $I99))), "x", "")</f>
        <v/>
      </c>
      <c r="S99" t="str">
        <f t="shared" ref="S99:S130" si="42">IF(OR(ISNUMBER(SEARCH("fordøyelse", $I99)), ISNUMBER(SEARCH("milt", $I99)), ISNUMBER(SEARCH("nulll", $I99))), "x", "")</f>
        <v>x</v>
      </c>
      <c r="T99" t="str">
        <f t="shared" ref="T99:T130" si="43">IF(OR(ISNUMBER(SEARCH("urinvei", $I99)), ISNUMBER(SEARCH("genital", $I99)), ISNUMBER(SEARCH("nulll", $I99))), "x", "")</f>
        <v/>
      </c>
      <c r="U99" t="str">
        <f t="shared" ref="U99:U130" si="44">IF(OR(ISNUMBER(SEARCH("lymf", $I99)), ISNUMBER(SEARCH("nulll", $I99)), ISNUMBER(SEARCH("nulll", $I99))), "x", "")</f>
        <v/>
      </c>
      <c r="V99" t="str">
        <f t="shared" ref="V99:V130" si="45">IF(OR(ISNUMBER(SEARCH("blod", $I99)), ISNUMBER(SEARCH("nulll", $I99)), ISNUMBER(SEARCH("nulll", $I99))), "x", "")</f>
        <v/>
      </c>
      <c r="W99" t="str">
        <f t="shared" ref="W99:W130" si="46">IF(OR(ISNUMBER(SEARCH("helkropp", $I99)), ISNUMBER(SEARCH("skalle", $I99)), ISNUMBER(SEARCH("lår", $I99))), "x", "")</f>
        <v/>
      </c>
      <c r="X99" t="str">
        <f t="shared" ref="X99:X130" si="47">IF(OR(ISNUMBER(SEARCH("andre", $I99)), ISNUMBER(SEARCH("nulll", $I99)), ISNUMBER(SEARCH("nulll", $I99))), "x", "")</f>
        <v/>
      </c>
    </row>
    <row r="100" spans="2:24" x14ac:dyDescent="0.25">
      <c r="B100" t="s">
        <v>24</v>
      </c>
      <c r="C100" t="s">
        <v>236</v>
      </c>
      <c r="D100" t="s">
        <v>25</v>
      </c>
      <c r="E100" t="s">
        <v>86</v>
      </c>
      <c r="F100" t="s">
        <v>190</v>
      </c>
      <c r="G100" t="s">
        <v>418</v>
      </c>
      <c r="M100" t="str">
        <f t="shared" si="36"/>
        <v/>
      </c>
      <c r="N100" t="str">
        <f t="shared" si="37"/>
        <v>x</v>
      </c>
      <c r="O100" t="str">
        <f t="shared" si="38"/>
        <v/>
      </c>
      <c r="P100" t="str">
        <f t="shared" si="39"/>
        <v/>
      </c>
      <c r="Q100" t="str">
        <f t="shared" si="40"/>
        <v/>
      </c>
      <c r="R100" t="str">
        <f t="shared" si="41"/>
        <v/>
      </c>
      <c r="S100" t="str">
        <f t="shared" si="42"/>
        <v/>
      </c>
      <c r="T100" t="str">
        <f t="shared" si="43"/>
        <v/>
      </c>
      <c r="U100" t="str">
        <f t="shared" si="44"/>
        <v/>
      </c>
      <c r="V100" t="str">
        <f t="shared" si="45"/>
        <v/>
      </c>
      <c r="W100" t="str">
        <f t="shared" si="46"/>
        <v/>
      </c>
      <c r="X100" t="str">
        <f t="shared" si="47"/>
        <v/>
      </c>
    </row>
    <row r="101" spans="2:24" x14ac:dyDescent="0.25">
      <c r="B101" t="s">
        <v>24</v>
      </c>
      <c r="C101" t="s">
        <v>236</v>
      </c>
      <c r="D101" t="s">
        <v>25</v>
      </c>
      <c r="E101" t="s">
        <v>99</v>
      </c>
      <c r="F101" t="s">
        <v>203</v>
      </c>
      <c r="G101" t="s">
        <v>428</v>
      </c>
      <c r="I101" t="s">
        <v>494</v>
      </c>
      <c r="M101" t="str">
        <f t="shared" si="36"/>
        <v/>
      </c>
      <c r="N101" t="str">
        <f t="shared" si="37"/>
        <v>x</v>
      </c>
      <c r="O101" t="str">
        <f t="shared" si="38"/>
        <v/>
      </c>
      <c r="P101" t="str">
        <f t="shared" si="39"/>
        <v/>
      </c>
      <c r="Q101" t="str">
        <f t="shared" si="40"/>
        <v/>
      </c>
      <c r="R101" t="str">
        <f t="shared" si="41"/>
        <v/>
      </c>
      <c r="S101" t="str">
        <f t="shared" si="42"/>
        <v/>
      </c>
      <c r="T101" t="str">
        <f t="shared" si="43"/>
        <v/>
      </c>
      <c r="U101" t="str">
        <f t="shared" si="44"/>
        <v/>
      </c>
      <c r="V101" t="str">
        <f t="shared" si="45"/>
        <v>x</v>
      </c>
      <c r="W101" t="str">
        <f t="shared" si="46"/>
        <v/>
      </c>
      <c r="X101" t="str">
        <f t="shared" si="47"/>
        <v/>
      </c>
    </row>
    <row r="102" spans="2:24" x14ac:dyDescent="0.25">
      <c r="B102" t="s">
        <v>24</v>
      </c>
      <c r="C102" t="s">
        <v>236</v>
      </c>
      <c r="D102" t="s">
        <v>25</v>
      </c>
      <c r="E102" t="s">
        <v>49</v>
      </c>
      <c r="F102" t="s">
        <v>155</v>
      </c>
      <c r="G102" t="s">
        <v>397</v>
      </c>
      <c r="M102" t="str">
        <f t="shared" si="36"/>
        <v/>
      </c>
      <c r="N102" t="str">
        <f t="shared" si="37"/>
        <v>x</v>
      </c>
      <c r="O102" t="str">
        <f t="shared" si="38"/>
        <v/>
      </c>
      <c r="P102" t="str">
        <f t="shared" si="39"/>
        <v/>
      </c>
      <c r="Q102" t="str">
        <f t="shared" si="40"/>
        <v/>
      </c>
      <c r="R102" t="str">
        <f t="shared" si="41"/>
        <v/>
      </c>
      <c r="S102" t="str">
        <f t="shared" si="42"/>
        <v/>
      </c>
      <c r="T102" t="str">
        <f t="shared" si="43"/>
        <v/>
      </c>
      <c r="U102" t="str">
        <f t="shared" si="44"/>
        <v/>
      </c>
      <c r="V102" t="str">
        <f t="shared" si="45"/>
        <v/>
      </c>
      <c r="W102" t="str">
        <f t="shared" si="46"/>
        <v/>
      </c>
      <c r="X102" t="str">
        <f t="shared" si="47"/>
        <v/>
      </c>
    </row>
    <row r="103" spans="2:24" x14ac:dyDescent="0.25">
      <c r="B103" t="s">
        <v>24</v>
      </c>
      <c r="C103" t="s">
        <v>236</v>
      </c>
      <c r="D103" t="s">
        <v>25</v>
      </c>
      <c r="E103" t="s">
        <v>63</v>
      </c>
      <c r="F103" t="s">
        <v>167</v>
      </c>
      <c r="G103" t="s">
        <v>408</v>
      </c>
      <c r="I103" t="s">
        <v>499</v>
      </c>
      <c r="J103" t="s">
        <v>466</v>
      </c>
      <c r="L103" t="s">
        <v>483</v>
      </c>
      <c r="M103" t="str">
        <f t="shared" si="36"/>
        <v/>
      </c>
      <c r="N103" t="str">
        <f t="shared" si="37"/>
        <v>x</v>
      </c>
      <c r="O103" t="str">
        <f t="shared" si="38"/>
        <v/>
      </c>
      <c r="P103" t="str">
        <f t="shared" si="39"/>
        <v/>
      </c>
      <c r="Q103" t="str">
        <f t="shared" si="40"/>
        <v/>
      </c>
      <c r="R103" t="str">
        <f t="shared" si="41"/>
        <v>x</v>
      </c>
      <c r="S103" t="str">
        <f t="shared" si="42"/>
        <v>x</v>
      </c>
      <c r="T103" t="str">
        <f t="shared" si="43"/>
        <v>x</v>
      </c>
      <c r="U103" t="str">
        <f t="shared" si="44"/>
        <v/>
      </c>
      <c r="V103" t="str">
        <f t="shared" si="45"/>
        <v/>
      </c>
      <c r="W103" t="str">
        <f t="shared" si="46"/>
        <v>x</v>
      </c>
      <c r="X103" t="str">
        <f t="shared" si="47"/>
        <v/>
      </c>
    </row>
    <row r="104" spans="2:24" x14ac:dyDescent="0.25">
      <c r="B104" t="s">
        <v>24</v>
      </c>
      <c r="C104" t="s">
        <v>236</v>
      </c>
      <c r="D104" t="s">
        <v>25</v>
      </c>
      <c r="E104" t="s">
        <v>50</v>
      </c>
      <c r="F104" t="s">
        <v>156</v>
      </c>
      <c r="G104" t="s">
        <v>398</v>
      </c>
      <c r="I104" t="s">
        <v>498</v>
      </c>
      <c r="J104" t="s">
        <v>463</v>
      </c>
      <c r="L104" t="s">
        <v>483</v>
      </c>
      <c r="M104" t="str">
        <f t="shared" si="36"/>
        <v/>
      </c>
      <c r="N104" t="str">
        <f t="shared" si="37"/>
        <v>x</v>
      </c>
      <c r="O104" t="str">
        <f t="shared" si="38"/>
        <v/>
      </c>
      <c r="P104" t="str">
        <f t="shared" si="39"/>
        <v/>
      </c>
      <c r="Q104" t="str">
        <f t="shared" si="40"/>
        <v/>
      </c>
      <c r="R104" t="str">
        <f t="shared" si="41"/>
        <v/>
      </c>
      <c r="S104" t="str">
        <f t="shared" si="42"/>
        <v>x</v>
      </c>
      <c r="T104" t="str">
        <f t="shared" si="43"/>
        <v>x</v>
      </c>
      <c r="U104" t="str">
        <f t="shared" si="44"/>
        <v/>
      </c>
      <c r="V104" t="str">
        <f t="shared" si="45"/>
        <v/>
      </c>
      <c r="W104" t="str">
        <f t="shared" si="46"/>
        <v/>
      </c>
      <c r="X104" t="str">
        <f t="shared" si="47"/>
        <v/>
      </c>
    </row>
    <row r="105" spans="2:24" x14ac:dyDescent="0.25">
      <c r="B105" t="s">
        <v>24</v>
      </c>
      <c r="C105" t="s">
        <v>236</v>
      </c>
      <c r="D105" t="s">
        <v>25</v>
      </c>
      <c r="E105" t="s">
        <v>35</v>
      </c>
      <c r="F105" t="s">
        <v>141</v>
      </c>
      <c r="G105" t="s">
        <v>387</v>
      </c>
      <c r="M105" t="str">
        <f t="shared" si="36"/>
        <v/>
      </c>
      <c r="N105" t="str">
        <f t="shared" si="37"/>
        <v>x</v>
      </c>
      <c r="O105" t="str">
        <f t="shared" si="38"/>
        <v/>
      </c>
      <c r="P105" t="str">
        <f t="shared" si="39"/>
        <v/>
      </c>
      <c r="Q105" t="str">
        <f t="shared" si="40"/>
        <v/>
      </c>
      <c r="R105" t="str">
        <f t="shared" si="41"/>
        <v/>
      </c>
      <c r="S105" t="str">
        <f t="shared" si="42"/>
        <v/>
      </c>
      <c r="T105" t="str">
        <f t="shared" si="43"/>
        <v/>
      </c>
      <c r="U105" t="str">
        <f t="shared" si="44"/>
        <v/>
      </c>
      <c r="V105" t="str">
        <f t="shared" si="45"/>
        <v/>
      </c>
      <c r="W105" t="str">
        <f t="shared" si="46"/>
        <v/>
      </c>
      <c r="X105" t="str">
        <f t="shared" si="47"/>
        <v/>
      </c>
    </row>
    <row r="106" spans="2:24" x14ac:dyDescent="0.25">
      <c r="B106" t="s">
        <v>24</v>
      </c>
      <c r="C106" t="s">
        <v>236</v>
      </c>
      <c r="D106" t="s">
        <v>25</v>
      </c>
      <c r="E106" t="s">
        <v>40</v>
      </c>
      <c r="F106" t="s">
        <v>146</v>
      </c>
      <c r="G106" t="s">
        <v>392</v>
      </c>
      <c r="I106" t="s">
        <v>458</v>
      </c>
      <c r="J106" t="s">
        <v>462</v>
      </c>
      <c r="L106" t="s">
        <v>483</v>
      </c>
      <c r="M106" t="str">
        <f t="shared" si="36"/>
        <v/>
      </c>
      <c r="N106" t="str">
        <f t="shared" si="37"/>
        <v>x</v>
      </c>
      <c r="O106" t="str">
        <f t="shared" si="38"/>
        <v/>
      </c>
      <c r="P106" t="str">
        <f t="shared" si="39"/>
        <v/>
      </c>
      <c r="Q106" t="str">
        <f t="shared" si="40"/>
        <v/>
      </c>
      <c r="R106" t="str">
        <f t="shared" si="41"/>
        <v/>
      </c>
      <c r="S106" t="str">
        <f t="shared" si="42"/>
        <v/>
      </c>
      <c r="T106" t="str">
        <f t="shared" si="43"/>
        <v>x</v>
      </c>
      <c r="U106" t="str">
        <f t="shared" si="44"/>
        <v/>
      </c>
      <c r="V106" t="str">
        <f t="shared" si="45"/>
        <v/>
      </c>
      <c r="W106" t="str">
        <f t="shared" si="46"/>
        <v/>
      </c>
      <c r="X106" t="str">
        <f t="shared" si="47"/>
        <v/>
      </c>
    </row>
    <row r="107" spans="2:24" x14ac:dyDescent="0.25">
      <c r="B107" t="s">
        <v>24</v>
      </c>
      <c r="C107" t="s">
        <v>236</v>
      </c>
      <c r="D107" t="s">
        <v>25</v>
      </c>
      <c r="E107" t="s">
        <v>53</v>
      </c>
      <c r="F107" t="s">
        <v>159</v>
      </c>
      <c r="G107" t="s">
        <v>401</v>
      </c>
      <c r="M107" t="str">
        <f t="shared" si="36"/>
        <v/>
      </c>
      <c r="N107" t="str">
        <f t="shared" si="37"/>
        <v>x</v>
      </c>
      <c r="O107" t="str">
        <f t="shared" si="38"/>
        <v/>
      </c>
      <c r="P107" t="str">
        <f t="shared" si="39"/>
        <v/>
      </c>
      <c r="Q107" t="str">
        <f t="shared" si="40"/>
        <v/>
      </c>
      <c r="R107" t="str">
        <f t="shared" si="41"/>
        <v/>
      </c>
      <c r="S107" t="str">
        <f t="shared" si="42"/>
        <v/>
      </c>
      <c r="T107" t="str">
        <f t="shared" si="43"/>
        <v/>
      </c>
      <c r="U107" t="str">
        <f t="shared" si="44"/>
        <v/>
      </c>
      <c r="V107" t="str">
        <f t="shared" si="45"/>
        <v/>
      </c>
      <c r="W107" t="str">
        <f t="shared" si="46"/>
        <v/>
      </c>
      <c r="X107" t="str">
        <f t="shared" si="47"/>
        <v/>
      </c>
    </row>
    <row r="108" spans="2:24" x14ac:dyDescent="0.25">
      <c r="B108" t="s">
        <v>24</v>
      </c>
      <c r="C108" t="s">
        <v>236</v>
      </c>
      <c r="D108" t="s">
        <v>25</v>
      </c>
      <c r="E108" t="s">
        <v>64</v>
      </c>
      <c r="F108" t="s">
        <v>168</v>
      </c>
      <c r="G108" t="s">
        <v>409</v>
      </c>
      <c r="M108" t="str">
        <f t="shared" si="36"/>
        <v/>
      </c>
      <c r="N108" t="str">
        <f t="shared" si="37"/>
        <v>x</v>
      </c>
      <c r="O108" t="str">
        <f t="shared" si="38"/>
        <v/>
      </c>
      <c r="P108" t="str">
        <f t="shared" si="39"/>
        <v/>
      </c>
      <c r="Q108" t="str">
        <f t="shared" si="40"/>
        <v/>
      </c>
      <c r="R108" t="str">
        <f t="shared" si="41"/>
        <v/>
      </c>
      <c r="S108" t="str">
        <f t="shared" si="42"/>
        <v/>
      </c>
      <c r="T108" t="str">
        <f t="shared" si="43"/>
        <v/>
      </c>
      <c r="U108" t="str">
        <f t="shared" si="44"/>
        <v/>
      </c>
      <c r="V108" t="str">
        <f t="shared" si="45"/>
        <v/>
      </c>
      <c r="W108" t="str">
        <f t="shared" si="46"/>
        <v/>
      </c>
      <c r="X108" t="str">
        <f t="shared" si="47"/>
        <v/>
      </c>
    </row>
    <row r="109" spans="2:24" x14ac:dyDescent="0.25">
      <c r="B109" t="s">
        <v>24</v>
      </c>
      <c r="C109" t="s">
        <v>236</v>
      </c>
      <c r="D109" t="s">
        <v>25</v>
      </c>
      <c r="E109" t="s">
        <v>54</v>
      </c>
      <c r="F109" t="s">
        <v>160</v>
      </c>
      <c r="G109" t="s">
        <v>402</v>
      </c>
      <c r="M109" t="str">
        <f t="shared" si="36"/>
        <v/>
      </c>
      <c r="N109" t="str">
        <f t="shared" si="37"/>
        <v>x</v>
      </c>
      <c r="O109" t="str">
        <f t="shared" si="38"/>
        <v/>
      </c>
      <c r="P109" t="str">
        <f t="shared" si="39"/>
        <v/>
      </c>
      <c r="Q109" t="str">
        <f t="shared" si="40"/>
        <v/>
      </c>
      <c r="R109" t="str">
        <f t="shared" si="41"/>
        <v/>
      </c>
      <c r="S109" t="str">
        <f t="shared" si="42"/>
        <v/>
      </c>
      <c r="T109" t="str">
        <f t="shared" si="43"/>
        <v/>
      </c>
      <c r="U109" t="str">
        <f t="shared" si="44"/>
        <v/>
      </c>
      <c r="V109" t="str">
        <f t="shared" si="45"/>
        <v/>
      </c>
      <c r="W109" t="str">
        <f t="shared" si="46"/>
        <v/>
      </c>
      <c r="X109" t="str">
        <f t="shared" si="47"/>
        <v/>
      </c>
    </row>
    <row r="110" spans="2:24" x14ac:dyDescent="0.25">
      <c r="B110" t="s">
        <v>24</v>
      </c>
      <c r="C110" t="s">
        <v>236</v>
      </c>
      <c r="D110" t="s">
        <v>25</v>
      </c>
      <c r="E110" t="s">
        <v>52</v>
      </c>
      <c r="F110" t="s">
        <v>158</v>
      </c>
      <c r="G110" t="s">
        <v>400</v>
      </c>
      <c r="I110" t="s">
        <v>493</v>
      </c>
      <c r="L110" t="s">
        <v>483</v>
      </c>
      <c r="M110" t="str">
        <f t="shared" si="36"/>
        <v/>
      </c>
      <c r="N110" t="str">
        <f t="shared" si="37"/>
        <v>x</v>
      </c>
      <c r="O110" t="str">
        <f t="shared" si="38"/>
        <v/>
      </c>
      <c r="P110" t="str">
        <f t="shared" si="39"/>
        <v/>
      </c>
      <c r="Q110" t="str">
        <f t="shared" si="40"/>
        <v/>
      </c>
      <c r="R110" t="str">
        <f t="shared" si="41"/>
        <v/>
      </c>
      <c r="S110" t="str">
        <f t="shared" si="42"/>
        <v>x</v>
      </c>
      <c r="T110" t="str">
        <f t="shared" si="43"/>
        <v/>
      </c>
      <c r="U110" t="str">
        <f t="shared" si="44"/>
        <v>x</v>
      </c>
      <c r="V110" t="str">
        <f t="shared" si="45"/>
        <v>x</v>
      </c>
      <c r="W110" t="str">
        <f t="shared" si="46"/>
        <v/>
      </c>
      <c r="X110" t="str">
        <f t="shared" si="47"/>
        <v>x</v>
      </c>
    </row>
    <row r="111" spans="2:24" x14ac:dyDescent="0.25">
      <c r="B111" t="s">
        <v>24</v>
      </c>
      <c r="C111" t="s">
        <v>236</v>
      </c>
      <c r="D111" t="s">
        <v>25</v>
      </c>
      <c r="E111" t="s">
        <v>62</v>
      </c>
      <c r="F111" t="s">
        <v>158</v>
      </c>
      <c r="G111" t="s">
        <v>400</v>
      </c>
      <c r="I111" t="s">
        <v>454</v>
      </c>
      <c r="K111" t="s">
        <v>474</v>
      </c>
      <c r="L111" t="s">
        <v>483</v>
      </c>
      <c r="M111" t="str">
        <f t="shared" si="36"/>
        <v/>
      </c>
      <c r="N111" t="str">
        <f t="shared" si="37"/>
        <v>x</v>
      </c>
      <c r="O111" t="str">
        <f t="shared" si="38"/>
        <v/>
      </c>
      <c r="P111" t="str">
        <f t="shared" si="39"/>
        <v/>
      </c>
      <c r="Q111" t="str">
        <f t="shared" si="40"/>
        <v/>
      </c>
      <c r="R111" t="str">
        <f t="shared" si="41"/>
        <v>x</v>
      </c>
      <c r="S111" t="str">
        <f t="shared" si="42"/>
        <v/>
      </c>
      <c r="T111" t="str">
        <f t="shared" si="43"/>
        <v/>
      </c>
      <c r="U111" t="str">
        <f t="shared" si="44"/>
        <v/>
      </c>
      <c r="V111" t="str">
        <f t="shared" si="45"/>
        <v/>
      </c>
      <c r="W111" t="str">
        <f t="shared" si="46"/>
        <v/>
      </c>
      <c r="X111" t="str">
        <f t="shared" si="47"/>
        <v/>
      </c>
    </row>
    <row r="112" spans="2:24" x14ac:dyDescent="0.25">
      <c r="B112" t="s">
        <v>24</v>
      </c>
      <c r="C112" t="s">
        <v>236</v>
      </c>
      <c r="D112" t="s">
        <v>25</v>
      </c>
      <c r="E112" t="s">
        <v>34</v>
      </c>
      <c r="F112" t="s">
        <v>140</v>
      </c>
      <c r="G112" t="s">
        <v>386</v>
      </c>
      <c r="I112" t="s">
        <v>490</v>
      </c>
      <c r="J112" t="s">
        <v>452</v>
      </c>
      <c r="L112" t="s">
        <v>483</v>
      </c>
      <c r="M112" t="str">
        <f t="shared" si="36"/>
        <v/>
      </c>
      <c r="N112" t="str">
        <f t="shared" si="37"/>
        <v>x</v>
      </c>
      <c r="O112" t="str">
        <f t="shared" si="38"/>
        <v/>
      </c>
      <c r="P112" t="str">
        <f t="shared" si="39"/>
        <v/>
      </c>
      <c r="Q112" t="str">
        <f t="shared" si="40"/>
        <v/>
      </c>
      <c r="R112" t="str">
        <f t="shared" si="41"/>
        <v>x</v>
      </c>
      <c r="S112" t="str">
        <f t="shared" si="42"/>
        <v/>
      </c>
      <c r="T112" t="str">
        <f t="shared" si="43"/>
        <v/>
      </c>
      <c r="U112" t="str">
        <f t="shared" si="44"/>
        <v/>
      </c>
      <c r="V112" t="str">
        <f t="shared" si="45"/>
        <v>x</v>
      </c>
      <c r="W112" t="str">
        <f t="shared" si="46"/>
        <v>x</v>
      </c>
      <c r="X112" t="str">
        <f t="shared" si="47"/>
        <v/>
      </c>
    </row>
    <row r="113" spans="2:24" x14ac:dyDescent="0.25">
      <c r="B113" t="s">
        <v>24</v>
      </c>
      <c r="C113" t="s">
        <v>236</v>
      </c>
      <c r="D113" t="s">
        <v>25</v>
      </c>
      <c r="E113" t="s">
        <v>95</v>
      </c>
      <c r="F113" t="s">
        <v>199</v>
      </c>
      <c r="G113" t="s">
        <v>424</v>
      </c>
      <c r="M113" t="str">
        <f t="shared" si="36"/>
        <v/>
      </c>
      <c r="N113" t="str">
        <f t="shared" si="37"/>
        <v>x</v>
      </c>
      <c r="O113" t="str">
        <f t="shared" si="38"/>
        <v/>
      </c>
      <c r="P113" t="str">
        <f t="shared" si="39"/>
        <v/>
      </c>
      <c r="Q113" t="str">
        <f t="shared" si="40"/>
        <v/>
      </c>
      <c r="R113" t="str">
        <f t="shared" si="41"/>
        <v/>
      </c>
      <c r="S113" t="str">
        <f t="shared" si="42"/>
        <v/>
      </c>
      <c r="T113" t="str">
        <f t="shared" si="43"/>
        <v/>
      </c>
      <c r="U113" t="str">
        <f t="shared" si="44"/>
        <v/>
      </c>
      <c r="V113" t="str">
        <f t="shared" si="45"/>
        <v/>
      </c>
      <c r="W113" t="str">
        <f t="shared" si="46"/>
        <v/>
      </c>
      <c r="X113" t="str">
        <f t="shared" si="47"/>
        <v/>
      </c>
    </row>
    <row r="114" spans="2:24" x14ac:dyDescent="0.25">
      <c r="B114" t="s">
        <v>24</v>
      </c>
      <c r="C114" t="s">
        <v>236</v>
      </c>
      <c r="D114" t="s">
        <v>25</v>
      </c>
      <c r="E114" t="s">
        <v>38</v>
      </c>
      <c r="F114" t="s">
        <v>144</v>
      </c>
      <c r="G114" t="s">
        <v>390</v>
      </c>
      <c r="I114" t="s">
        <v>473</v>
      </c>
      <c r="J114" t="s">
        <v>459</v>
      </c>
      <c r="L114" t="s">
        <v>483</v>
      </c>
      <c r="M114" t="str">
        <f t="shared" si="36"/>
        <v/>
      </c>
      <c r="N114" t="str">
        <f t="shared" si="37"/>
        <v>x</v>
      </c>
      <c r="O114" t="str">
        <f t="shared" si="38"/>
        <v/>
      </c>
      <c r="P114" t="str">
        <f t="shared" si="39"/>
        <v/>
      </c>
      <c r="Q114" t="str">
        <f t="shared" si="40"/>
        <v/>
      </c>
      <c r="R114" t="str">
        <f t="shared" si="41"/>
        <v/>
      </c>
      <c r="S114" t="str">
        <f t="shared" si="42"/>
        <v>x</v>
      </c>
      <c r="T114" t="str">
        <f t="shared" si="43"/>
        <v>x</v>
      </c>
      <c r="U114" t="str">
        <f t="shared" si="44"/>
        <v/>
      </c>
      <c r="V114" t="str">
        <f t="shared" si="45"/>
        <v/>
      </c>
      <c r="W114" t="str">
        <f t="shared" si="46"/>
        <v/>
      </c>
      <c r="X114" t="str">
        <f t="shared" si="47"/>
        <v/>
      </c>
    </row>
    <row r="115" spans="2:24" x14ac:dyDescent="0.25">
      <c r="B115" t="s">
        <v>24</v>
      </c>
      <c r="C115" t="s">
        <v>236</v>
      </c>
      <c r="D115" t="s">
        <v>25</v>
      </c>
      <c r="E115" t="s">
        <v>60</v>
      </c>
      <c r="F115" t="s">
        <v>144</v>
      </c>
      <c r="G115" t="s">
        <v>390</v>
      </c>
      <c r="I115" t="s">
        <v>454</v>
      </c>
      <c r="J115" t="s">
        <v>459</v>
      </c>
      <c r="K115" t="s">
        <v>474</v>
      </c>
      <c r="L115" t="s">
        <v>483</v>
      </c>
      <c r="M115" t="str">
        <f t="shared" si="36"/>
        <v/>
      </c>
      <c r="N115" t="str">
        <f t="shared" si="37"/>
        <v>x</v>
      </c>
      <c r="O115" t="str">
        <f t="shared" si="38"/>
        <v/>
      </c>
      <c r="P115" t="str">
        <f t="shared" si="39"/>
        <v/>
      </c>
      <c r="Q115" t="str">
        <f t="shared" si="40"/>
        <v/>
      </c>
      <c r="R115" t="str">
        <f t="shared" si="41"/>
        <v>x</v>
      </c>
      <c r="S115" t="str">
        <f t="shared" si="42"/>
        <v/>
      </c>
      <c r="T115" t="str">
        <f t="shared" si="43"/>
        <v/>
      </c>
      <c r="U115" t="str">
        <f t="shared" si="44"/>
        <v/>
      </c>
      <c r="V115" t="str">
        <f t="shared" si="45"/>
        <v/>
      </c>
      <c r="W115" t="str">
        <f t="shared" si="46"/>
        <v/>
      </c>
      <c r="X115" t="str">
        <f t="shared" si="47"/>
        <v/>
      </c>
    </row>
    <row r="116" spans="2:24" x14ac:dyDescent="0.25">
      <c r="B116" t="s">
        <v>24</v>
      </c>
      <c r="C116" t="s">
        <v>236</v>
      </c>
      <c r="D116" t="s">
        <v>25</v>
      </c>
      <c r="E116" t="s">
        <v>68</v>
      </c>
      <c r="F116" t="s">
        <v>172</v>
      </c>
      <c r="G116" t="s">
        <v>410</v>
      </c>
      <c r="I116" t="s">
        <v>495</v>
      </c>
      <c r="L116" t="s">
        <v>483</v>
      </c>
      <c r="M116" t="str">
        <f t="shared" si="36"/>
        <v/>
      </c>
      <c r="N116" t="str">
        <f t="shared" si="37"/>
        <v>x</v>
      </c>
      <c r="O116" t="str">
        <f t="shared" si="38"/>
        <v/>
      </c>
      <c r="P116" t="str">
        <f t="shared" si="39"/>
        <v/>
      </c>
      <c r="Q116" t="str">
        <f t="shared" si="40"/>
        <v>x</v>
      </c>
      <c r="R116" t="str">
        <f t="shared" si="41"/>
        <v>x</v>
      </c>
      <c r="S116" t="str">
        <f t="shared" si="42"/>
        <v>x</v>
      </c>
      <c r="T116" t="str">
        <f t="shared" si="43"/>
        <v>x</v>
      </c>
      <c r="U116" t="str">
        <f t="shared" si="44"/>
        <v/>
      </c>
      <c r="V116" t="str">
        <f t="shared" si="45"/>
        <v>x</v>
      </c>
      <c r="W116" t="str">
        <f t="shared" si="46"/>
        <v/>
      </c>
      <c r="X116" t="str">
        <f t="shared" si="47"/>
        <v>x</v>
      </c>
    </row>
    <row r="117" spans="2:24" x14ac:dyDescent="0.25">
      <c r="B117" t="s">
        <v>24</v>
      </c>
      <c r="C117" t="s">
        <v>236</v>
      </c>
      <c r="D117" t="s">
        <v>25</v>
      </c>
      <c r="E117" t="s">
        <v>58</v>
      </c>
      <c r="F117" t="s">
        <v>164</v>
      </c>
      <c r="G117" t="s">
        <v>406</v>
      </c>
      <c r="M117" t="str">
        <f t="shared" si="36"/>
        <v/>
      </c>
      <c r="N117" t="str">
        <f t="shared" si="37"/>
        <v>x</v>
      </c>
      <c r="O117" t="str">
        <f t="shared" si="38"/>
        <v/>
      </c>
      <c r="P117" t="str">
        <f t="shared" si="39"/>
        <v/>
      </c>
      <c r="Q117" t="str">
        <f t="shared" si="40"/>
        <v/>
      </c>
      <c r="R117" t="str">
        <f t="shared" si="41"/>
        <v/>
      </c>
      <c r="S117" t="str">
        <f t="shared" si="42"/>
        <v/>
      </c>
      <c r="T117" t="str">
        <f t="shared" si="43"/>
        <v/>
      </c>
      <c r="U117" t="str">
        <f t="shared" si="44"/>
        <v/>
      </c>
      <c r="V117" t="str">
        <f t="shared" si="45"/>
        <v/>
      </c>
      <c r="W117" t="str">
        <f t="shared" si="46"/>
        <v/>
      </c>
      <c r="X117" t="str">
        <f t="shared" si="47"/>
        <v/>
      </c>
    </row>
    <row r="118" spans="2:24" x14ac:dyDescent="0.25">
      <c r="B118" t="s">
        <v>24</v>
      </c>
      <c r="C118" t="s">
        <v>236</v>
      </c>
      <c r="D118" t="s">
        <v>25</v>
      </c>
      <c r="E118" t="s">
        <v>36</v>
      </c>
      <c r="F118" t="s">
        <v>142</v>
      </c>
      <c r="G118" t="s">
        <v>388</v>
      </c>
      <c r="I118" t="s">
        <v>496</v>
      </c>
      <c r="L118" t="s">
        <v>483</v>
      </c>
      <c r="M118" t="str">
        <f t="shared" si="36"/>
        <v/>
      </c>
      <c r="N118" t="str">
        <f t="shared" si="37"/>
        <v>x</v>
      </c>
      <c r="O118" t="str">
        <f t="shared" si="38"/>
        <v/>
      </c>
      <c r="P118" t="str">
        <f t="shared" si="39"/>
        <v/>
      </c>
      <c r="Q118" t="str">
        <f t="shared" si="40"/>
        <v>x</v>
      </c>
      <c r="R118" t="str">
        <f t="shared" si="41"/>
        <v>x</v>
      </c>
      <c r="S118" t="str">
        <f t="shared" si="42"/>
        <v>x</v>
      </c>
      <c r="T118" t="str">
        <f t="shared" si="43"/>
        <v/>
      </c>
      <c r="U118" t="str">
        <f t="shared" si="44"/>
        <v/>
      </c>
      <c r="V118" t="str">
        <f t="shared" si="45"/>
        <v/>
      </c>
      <c r="W118" t="str">
        <f t="shared" si="46"/>
        <v/>
      </c>
      <c r="X118" t="str">
        <f t="shared" si="47"/>
        <v/>
      </c>
    </row>
    <row r="119" spans="2:24" x14ac:dyDescent="0.25">
      <c r="B119" t="s">
        <v>24</v>
      </c>
      <c r="C119" t="s">
        <v>236</v>
      </c>
      <c r="D119" t="s">
        <v>25</v>
      </c>
      <c r="E119" t="s">
        <v>57</v>
      </c>
      <c r="F119" t="s">
        <v>163</v>
      </c>
      <c r="G119" t="s">
        <v>405</v>
      </c>
      <c r="M119" t="str">
        <f t="shared" si="36"/>
        <v/>
      </c>
      <c r="N119" t="str">
        <f t="shared" si="37"/>
        <v>x</v>
      </c>
      <c r="O119" t="str">
        <f t="shared" si="38"/>
        <v/>
      </c>
      <c r="P119" t="str">
        <f t="shared" si="39"/>
        <v/>
      </c>
      <c r="Q119" t="str">
        <f t="shared" si="40"/>
        <v/>
      </c>
      <c r="R119" t="str">
        <f t="shared" si="41"/>
        <v/>
      </c>
      <c r="S119" t="str">
        <f t="shared" si="42"/>
        <v/>
      </c>
      <c r="T119" t="str">
        <f t="shared" si="43"/>
        <v/>
      </c>
      <c r="U119" t="str">
        <f t="shared" si="44"/>
        <v/>
      </c>
      <c r="V119" t="str">
        <f t="shared" si="45"/>
        <v/>
      </c>
      <c r="W119" t="str">
        <f t="shared" si="46"/>
        <v/>
      </c>
      <c r="X119" t="str">
        <f t="shared" si="47"/>
        <v/>
      </c>
    </row>
    <row r="120" spans="2:24" x14ac:dyDescent="0.25">
      <c r="B120" t="s">
        <v>24</v>
      </c>
      <c r="C120" t="s">
        <v>236</v>
      </c>
      <c r="D120" t="s">
        <v>25</v>
      </c>
      <c r="E120" t="s">
        <v>72</v>
      </c>
      <c r="F120" t="s">
        <v>176</v>
      </c>
      <c r="G120" t="s">
        <v>411</v>
      </c>
      <c r="I120" t="s">
        <v>465</v>
      </c>
      <c r="J120" t="s">
        <v>464</v>
      </c>
      <c r="L120" t="s">
        <v>483</v>
      </c>
      <c r="M120" t="str">
        <f t="shared" si="36"/>
        <v/>
      </c>
      <c r="N120" t="str">
        <f t="shared" si="37"/>
        <v>x</v>
      </c>
      <c r="O120" t="str">
        <f t="shared" si="38"/>
        <v/>
      </c>
      <c r="P120" t="str">
        <f t="shared" si="39"/>
        <v/>
      </c>
      <c r="Q120" t="str">
        <f t="shared" si="40"/>
        <v>x</v>
      </c>
      <c r="R120" t="str">
        <f t="shared" si="41"/>
        <v>x</v>
      </c>
      <c r="S120" t="str">
        <f t="shared" si="42"/>
        <v/>
      </c>
      <c r="T120" t="str">
        <f t="shared" si="43"/>
        <v>x</v>
      </c>
      <c r="U120" t="str">
        <f t="shared" si="44"/>
        <v/>
      </c>
      <c r="V120" t="str">
        <f t="shared" si="45"/>
        <v/>
      </c>
      <c r="W120" t="str">
        <f t="shared" si="46"/>
        <v/>
      </c>
      <c r="X120" t="str">
        <f t="shared" si="47"/>
        <v/>
      </c>
    </row>
    <row r="121" spans="2:24" x14ac:dyDescent="0.25">
      <c r="B121" t="s">
        <v>24</v>
      </c>
      <c r="C121" t="s">
        <v>236</v>
      </c>
      <c r="D121" t="s">
        <v>25</v>
      </c>
      <c r="E121" t="s">
        <v>77</v>
      </c>
      <c r="F121" t="s">
        <v>181</v>
      </c>
      <c r="G121" t="s">
        <v>416</v>
      </c>
      <c r="I121" t="s">
        <v>456</v>
      </c>
      <c r="J121" t="s">
        <v>455</v>
      </c>
      <c r="L121" t="s">
        <v>483</v>
      </c>
      <c r="M121" t="str">
        <f t="shared" si="36"/>
        <v/>
      </c>
      <c r="N121" t="str">
        <f t="shared" si="37"/>
        <v>x</v>
      </c>
      <c r="O121" t="str">
        <f t="shared" si="38"/>
        <v/>
      </c>
      <c r="P121" t="str">
        <f t="shared" si="39"/>
        <v/>
      </c>
      <c r="Q121" t="str">
        <f t="shared" si="40"/>
        <v/>
      </c>
      <c r="R121" t="str">
        <f t="shared" si="41"/>
        <v/>
      </c>
      <c r="S121" t="str">
        <f t="shared" si="42"/>
        <v>x</v>
      </c>
      <c r="T121" t="str">
        <f t="shared" si="43"/>
        <v/>
      </c>
      <c r="U121" t="str">
        <f t="shared" si="44"/>
        <v/>
      </c>
      <c r="V121" t="str">
        <f t="shared" si="45"/>
        <v>x</v>
      </c>
      <c r="W121" t="str">
        <f t="shared" si="46"/>
        <v/>
      </c>
      <c r="X121" t="str">
        <f t="shared" si="47"/>
        <v/>
      </c>
    </row>
    <row r="122" spans="2:24" x14ac:dyDescent="0.25">
      <c r="B122" t="s">
        <v>24</v>
      </c>
      <c r="C122" t="s">
        <v>236</v>
      </c>
      <c r="D122" t="s">
        <v>25</v>
      </c>
      <c r="E122" t="s">
        <v>39</v>
      </c>
      <c r="F122" t="s">
        <v>145</v>
      </c>
      <c r="G122" t="s">
        <v>391</v>
      </c>
      <c r="I122" t="s">
        <v>458</v>
      </c>
      <c r="J122" t="s">
        <v>457</v>
      </c>
      <c r="L122" t="s">
        <v>483</v>
      </c>
      <c r="M122" t="str">
        <f t="shared" si="36"/>
        <v/>
      </c>
      <c r="N122" t="str">
        <f t="shared" si="37"/>
        <v>x</v>
      </c>
      <c r="O122" t="str">
        <f t="shared" si="38"/>
        <v/>
      </c>
      <c r="P122" t="str">
        <f t="shared" si="39"/>
        <v/>
      </c>
      <c r="Q122" t="str">
        <f t="shared" si="40"/>
        <v/>
      </c>
      <c r="R122" t="str">
        <f t="shared" si="41"/>
        <v/>
      </c>
      <c r="S122" t="str">
        <f t="shared" si="42"/>
        <v/>
      </c>
      <c r="T122" t="str">
        <f t="shared" si="43"/>
        <v>x</v>
      </c>
      <c r="U122" t="str">
        <f t="shared" si="44"/>
        <v/>
      </c>
      <c r="V122" t="str">
        <f t="shared" si="45"/>
        <v/>
      </c>
      <c r="W122" t="str">
        <f t="shared" si="46"/>
        <v/>
      </c>
      <c r="X122" t="str">
        <f t="shared" si="47"/>
        <v/>
      </c>
    </row>
    <row r="123" spans="2:24" x14ac:dyDescent="0.25">
      <c r="B123" t="s">
        <v>24</v>
      </c>
      <c r="C123" t="s">
        <v>236</v>
      </c>
      <c r="D123" t="s">
        <v>25</v>
      </c>
      <c r="E123" t="s">
        <v>89</v>
      </c>
      <c r="F123" t="s">
        <v>193</v>
      </c>
      <c r="G123" t="s">
        <v>421</v>
      </c>
      <c r="M123" t="str">
        <f t="shared" si="36"/>
        <v/>
      </c>
      <c r="N123" t="str">
        <f t="shared" si="37"/>
        <v>x</v>
      </c>
      <c r="O123" t="str">
        <f t="shared" si="38"/>
        <v/>
      </c>
      <c r="P123" t="str">
        <f t="shared" si="39"/>
        <v/>
      </c>
      <c r="Q123" t="str">
        <f t="shared" si="40"/>
        <v/>
      </c>
      <c r="R123" t="str">
        <f t="shared" si="41"/>
        <v/>
      </c>
      <c r="S123" t="str">
        <f t="shared" si="42"/>
        <v/>
      </c>
      <c r="T123" t="str">
        <f t="shared" si="43"/>
        <v/>
      </c>
      <c r="U123" t="str">
        <f t="shared" si="44"/>
        <v/>
      </c>
      <c r="V123" t="str">
        <f t="shared" si="45"/>
        <v/>
      </c>
      <c r="W123" t="str">
        <f t="shared" si="46"/>
        <v/>
      </c>
      <c r="X123" t="str">
        <f t="shared" si="47"/>
        <v/>
      </c>
    </row>
    <row r="124" spans="2:24" x14ac:dyDescent="0.25">
      <c r="B124" t="s">
        <v>24</v>
      </c>
      <c r="C124" t="s">
        <v>236</v>
      </c>
      <c r="D124" t="s">
        <v>25</v>
      </c>
      <c r="E124" t="s">
        <v>56</v>
      </c>
      <c r="F124" t="s">
        <v>162</v>
      </c>
      <c r="G124" t="s">
        <v>404</v>
      </c>
      <c r="M124" t="str">
        <f t="shared" si="36"/>
        <v/>
      </c>
      <c r="N124" t="str">
        <f t="shared" si="37"/>
        <v>x</v>
      </c>
      <c r="O124" t="str">
        <f t="shared" si="38"/>
        <v/>
      </c>
      <c r="P124" t="str">
        <f t="shared" si="39"/>
        <v/>
      </c>
      <c r="Q124" t="str">
        <f t="shared" si="40"/>
        <v/>
      </c>
      <c r="R124" t="str">
        <f t="shared" si="41"/>
        <v/>
      </c>
      <c r="S124" t="str">
        <f t="shared" si="42"/>
        <v/>
      </c>
      <c r="T124" t="str">
        <f t="shared" si="43"/>
        <v/>
      </c>
      <c r="U124" t="str">
        <f t="shared" si="44"/>
        <v/>
      </c>
      <c r="V124" t="str">
        <f t="shared" si="45"/>
        <v/>
      </c>
      <c r="W124" t="str">
        <f t="shared" si="46"/>
        <v/>
      </c>
      <c r="X124" t="str">
        <f t="shared" si="47"/>
        <v/>
      </c>
    </row>
    <row r="125" spans="2:24" x14ac:dyDescent="0.25">
      <c r="B125" t="s">
        <v>24</v>
      </c>
      <c r="C125" t="s">
        <v>236</v>
      </c>
      <c r="D125" t="s">
        <v>25</v>
      </c>
      <c r="E125" t="s">
        <v>74</v>
      </c>
      <c r="F125" t="s">
        <v>178</v>
      </c>
      <c r="G125" t="s">
        <v>413</v>
      </c>
      <c r="M125" t="str">
        <f t="shared" si="36"/>
        <v/>
      </c>
      <c r="N125" t="str">
        <f t="shared" si="37"/>
        <v>x</v>
      </c>
      <c r="O125" t="str">
        <f t="shared" si="38"/>
        <v/>
      </c>
      <c r="P125" t="str">
        <f t="shared" si="39"/>
        <v/>
      </c>
      <c r="Q125" t="str">
        <f t="shared" si="40"/>
        <v/>
      </c>
      <c r="R125" t="str">
        <f t="shared" si="41"/>
        <v/>
      </c>
      <c r="S125" t="str">
        <f t="shared" si="42"/>
        <v/>
      </c>
      <c r="T125" t="str">
        <f t="shared" si="43"/>
        <v/>
      </c>
      <c r="U125" t="str">
        <f t="shared" si="44"/>
        <v/>
      </c>
      <c r="V125" t="str">
        <f t="shared" si="45"/>
        <v/>
      </c>
      <c r="W125" t="str">
        <f t="shared" si="46"/>
        <v/>
      </c>
      <c r="X125" t="str">
        <f t="shared" si="47"/>
        <v/>
      </c>
    </row>
    <row r="126" spans="2:24" x14ac:dyDescent="0.25">
      <c r="B126" t="s">
        <v>24</v>
      </c>
      <c r="C126" t="s">
        <v>236</v>
      </c>
      <c r="D126" t="s">
        <v>25</v>
      </c>
      <c r="E126" t="s">
        <v>61</v>
      </c>
      <c r="F126" t="s">
        <v>166</v>
      </c>
      <c r="G126" t="s">
        <v>407</v>
      </c>
      <c r="I126" t="s">
        <v>454</v>
      </c>
      <c r="K126" t="s">
        <v>474</v>
      </c>
      <c r="L126" t="s">
        <v>483</v>
      </c>
      <c r="M126" t="str">
        <f t="shared" si="36"/>
        <v/>
      </c>
      <c r="N126" t="str">
        <f t="shared" si="37"/>
        <v>x</v>
      </c>
      <c r="O126" t="str">
        <f t="shared" si="38"/>
        <v/>
      </c>
      <c r="P126" t="str">
        <f t="shared" si="39"/>
        <v/>
      </c>
      <c r="Q126" t="str">
        <f t="shared" si="40"/>
        <v/>
      </c>
      <c r="R126" t="str">
        <f t="shared" si="41"/>
        <v>x</v>
      </c>
      <c r="S126" t="str">
        <f t="shared" si="42"/>
        <v/>
      </c>
      <c r="T126" t="str">
        <f t="shared" si="43"/>
        <v/>
      </c>
      <c r="U126" t="str">
        <f t="shared" si="44"/>
        <v/>
      </c>
      <c r="V126" t="str">
        <f t="shared" si="45"/>
        <v/>
      </c>
      <c r="W126" t="str">
        <f t="shared" si="46"/>
        <v/>
      </c>
      <c r="X126" t="str">
        <f t="shared" si="47"/>
        <v/>
      </c>
    </row>
    <row r="127" spans="2:24" x14ac:dyDescent="0.25">
      <c r="B127" t="s">
        <v>24</v>
      </c>
      <c r="C127" t="s">
        <v>236</v>
      </c>
      <c r="D127" t="s">
        <v>25</v>
      </c>
      <c r="E127" t="s">
        <v>73</v>
      </c>
      <c r="F127" t="s">
        <v>177</v>
      </c>
      <c r="G127" t="s">
        <v>412</v>
      </c>
      <c r="I127" t="s">
        <v>468</v>
      </c>
      <c r="J127" t="s">
        <v>467</v>
      </c>
      <c r="L127" t="s">
        <v>483</v>
      </c>
      <c r="M127" t="str">
        <f t="shared" si="36"/>
        <v/>
      </c>
      <c r="N127" t="str">
        <f t="shared" si="37"/>
        <v>x</v>
      </c>
      <c r="O127" t="str">
        <f t="shared" si="38"/>
        <v/>
      </c>
      <c r="P127" t="str">
        <f t="shared" si="39"/>
        <v>x</v>
      </c>
      <c r="Q127" t="str">
        <f t="shared" si="40"/>
        <v>x</v>
      </c>
      <c r="R127" t="str">
        <f t="shared" si="41"/>
        <v>x</v>
      </c>
      <c r="S127" t="str">
        <f t="shared" si="42"/>
        <v/>
      </c>
      <c r="T127" t="str">
        <f t="shared" si="43"/>
        <v>x</v>
      </c>
      <c r="U127" t="str">
        <f t="shared" si="44"/>
        <v/>
      </c>
      <c r="V127" t="str">
        <f t="shared" si="45"/>
        <v/>
      </c>
      <c r="W127" t="str">
        <f t="shared" si="46"/>
        <v/>
      </c>
      <c r="X127" t="str">
        <f t="shared" si="47"/>
        <v/>
      </c>
    </row>
    <row r="128" spans="2:24" x14ac:dyDescent="0.25">
      <c r="B128" t="s">
        <v>24</v>
      </c>
      <c r="C128" t="s">
        <v>236</v>
      </c>
      <c r="D128" t="s">
        <v>25</v>
      </c>
      <c r="E128" t="s">
        <v>55</v>
      </c>
      <c r="F128" t="s">
        <v>161</v>
      </c>
      <c r="G128" t="s">
        <v>403</v>
      </c>
      <c r="I128" t="s">
        <v>449</v>
      </c>
      <c r="J128" t="s">
        <v>469</v>
      </c>
      <c r="L128" t="s">
        <v>483</v>
      </c>
      <c r="M128" t="str">
        <f t="shared" si="36"/>
        <v/>
      </c>
      <c r="N128" t="str">
        <f t="shared" si="37"/>
        <v>x</v>
      </c>
      <c r="O128" t="str">
        <f t="shared" si="38"/>
        <v/>
      </c>
      <c r="P128" t="str">
        <f t="shared" si="39"/>
        <v/>
      </c>
      <c r="Q128" t="str">
        <f t="shared" si="40"/>
        <v/>
      </c>
      <c r="R128" t="str">
        <f t="shared" si="41"/>
        <v/>
      </c>
      <c r="S128" t="str">
        <f t="shared" si="42"/>
        <v>x</v>
      </c>
      <c r="T128" t="str">
        <f t="shared" si="43"/>
        <v/>
      </c>
      <c r="U128" t="str">
        <f t="shared" si="44"/>
        <v/>
      </c>
      <c r="V128" t="str">
        <f t="shared" si="45"/>
        <v/>
      </c>
      <c r="W128" t="str">
        <f t="shared" si="46"/>
        <v/>
      </c>
      <c r="X128" t="str">
        <f t="shared" si="47"/>
        <v/>
      </c>
    </row>
    <row r="129" spans="2:24" x14ac:dyDescent="0.25">
      <c r="B129" t="s">
        <v>24</v>
      </c>
      <c r="C129" t="s">
        <v>236</v>
      </c>
      <c r="D129" t="s">
        <v>25</v>
      </c>
      <c r="E129" t="s">
        <v>96</v>
      </c>
      <c r="F129" t="s">
        <v>200</v>
      </c>
      <c r="G129" t="s">
        <v>425</v>
      </c>
      <c r="M129" t="str">
        <f t="shared" si="36"/>
        <v/>
      </c>
      <c r="N129" t="str">
        <f t="shared" si="37"/>
        <v>x</v>
      </c>
      <c r="O129" t="str">
        <f t="shared" si="38"/>
        <v/>
      </c>
      <c r="P129" t="str">
        <f t="shared" si="39"/>
        <v/>
      </c>
      <c r="Q129" t="str">
        <f t="shared" si="40"/>
        <v/>
      </c>
      <c r="R129" t="str">
        <f t="shared" si="41"/>
        <v/>
      </c>
      <c r="S129" t="str">
        <f t="shared" si="42"/>
        <v/>
      </c>
      <c r="T129" t="str">
        <f t="shared" si="43"/>
        <v/>
      </c>
      <c r="U129" t="str">
        <f t="shared" si="44"/>
        <v/>
      </c>
      <c r="V129" t="str">
        <f t="shared" si="45"/>
        <v/>
      </c>
      <c r="W129" t="str">
        <f t="shared" si="46"/>
        <v/>
      </c>
      <c r="X129" t="str">
        <f t="shared" si="47"/>
        <v/>
      </c>
    </row>
    <row r="130" spans="2:24" x14ac:dyDescent="0.25">
      <c r="B130" t="s">
        <v>24</v>
      </c>
      <c r="C130" t="s">
        <v>249</v>
      </c>
      <c r="D130" t="s">
        <v>25</v>
      </c>
      <c r="E130" t="s">
        <v>81</v>
      </c>
      <c r="F130" t="s">
        <v>185</v>
      </c>
      <c r="G130" t="s">
        <v>370</v>
      </c>
      <c r="M130" t="str">
        <f t="shared" si="36"/>
        <v/>
      </c>
      <c r="N130" t="str">
        <f t="shared" si="37"/>
        <v>x</v>
      </c>
      <c r="O130" t="str">
        <f t="shared" si="38"/>
        <v/>
      </c>
      <c r="P130" t="str">
        <f t="shared" si="39"/>
        <v/>
      </c>
      <c r="Q130" t="str">
        <f t="shared" si="40"/>
        <v/>
      </c>
      <c r="R130" t="str">
        <f t="shared" si="41"/>
        <v/>
      </c>
      <c r="S130" t="str">
        <f t="shared" si="42"/>
        <v/>
      </c>
      <c r="T130" t="str">
        <f t="shared" si="43"/>
        <v/>
      </c>
      <c r="U130" t="str">
        <f t="shared" si="44"/>
        <v/>
      </c>
      <c r="V130" t="str">
        <f t="shared" si="45"/>
        <v/>
      </c>
      <c r="W130" t="str">
        <f t="shared" si="46"/>
        <v/>
      </c>
      <c r="X130" t="str">
        <f t="shared" si="47"/>
        <v/>
      </c>
    </row>
    <row r="131" spans="2:24" x14ac:dyDescent="0.25">
      <c r="B131" t="s">
        <v>24</v>
      </c>
      <c r="C131" t="s">
        <v>246</v>
      </c>
      <c r="D131" t="s">
        <v>25</v>
      </c>
      <c r="E131" t="s">
        <v>66</v>
      </c>
      <c r="F131" t="s">
        <v>170</v>
      </c>
      <c r="G131" t="s">
        <v>349</v>
      </c>
      <c r="M131" t="str">
        <f t="shared" ref="M131:M136" si="48">IF(ISNUMBER(SEARCH("pet", B131)), "x", "")</f>
        <v/>
      </c>
      <c r="N131" t="str">
        <f t="shared" ref="N131:N136" si="49">IF(ISNUMBER(SEARCH("nm", B131)), "x", "")</f>
        <v>x</v>
      </c>
      <c r="O131" t="str">
        <f t="shared" ref="O131:O136" si="50">IF(ISNUMBER(SEARCH("terapi", B131)), "x", "")</f>
        <v/>
      </c>
      <c r="P131" t="str">
        <f t="shared" ref="P131:P136" si="51">IF(OR(ISNUMBER(SEARCH("hode", $I131)), ISNUMBER(SEARCH("hjerne", $I131)), ISNUMBER(SEARCH("hals", $I131))), "x", "")</f>
        <v/>
      </c>
      <c r="Q131" t="str">
        <f t="shared" ref="Q131:Q136" si="52">IF(OR(ISNUMBER(SEARCH("endokrin", $I131)), ISNUMBER(SEARCH("nulll", $I131)), ISNUMBER(SEARCH("nulll", $I131))), "x", "")</f>
        <v/>
      </c>
      <c r="R131" t="str">
        <f t="shared" ref="R131:R136" si="53">IF(OR(ISNUMBER(SEARCH("hjerte", $I131)), ISNUMBER(SEARCH("brystvegg", $I131)), ISNUMBER(SEARCH("nulll", $I131))), "x", "")</f>
        <v/>
      </c>
      <c r="S131" t="str">
        <f t="shared" ref="S131:S136" si="54">IF(OR(ISNUMBER(SEARCH("fordøyelse", $I131)), ISNUMBER(SEARCH("milt", $I131)), ISNUMBER(SEARCH("nulll", $I131))), "x", "")</f>
        <v/>
      </c>
      <c r="T131" t="str">
        <f t="shared" ref="T131:T136" si="55">IF(OR(ISNUMBER(SEARCH("urinvei", $I131)), ISNUMBER(SEARCH("genital", $I131)), ISNUMBER(SEARCH("nulll", $I131))), "x", "")</f>
        <v/>
      </c>
      <c r="U131" t="str">
        <f t="shared" ref="U131:U136" si="56">IF(OR(ISNUMBER(SEARCH("lymf", $I131)), ISNUMBER(SEARCH("nulll", $I131)), ISNUMBER(SEARCH("nulll", $I131))), "x", "")</f>
        <v/>
      </c>
      <c r="V131" t="str">
        <f t="shared" ref="V131:V136" si="57">IF(OR(ISNUMBER(SEARCH("blod", $I131)), ISNUMBER(SEARCH("nulll", $I131)), ISNUMBER(SEARCH("nulll", $I131))), "x", "")</f>
        <v/>
      </c>
      <c r="W131" t="str">
        <f t="shared" ref="W131:W136" si="58">IF(OR(ISNUMBER(SEARCH("helkropp", $I131)), ISNUMBER(SEARCH("skalle", $I131)), ISNUMBER(SEARCH("lår", $I131))), "x", "")</f>
        <v/>
      </c>
      <c r="X131" t="str">
        <f t="shared" ref="X131:X136" si="59">IF(OR(ISNUMBER(SEARCH("andre", $I131)), ISNUMBER(SEARCH("nulll", $I131)), ISNUMBER(SEARCH("nulll", $I131))), "x", "")</f>
        <v/>
      </c>
    </row>
    <row r="132" spans="2:24" x14ac:dyDescent="0.25">
      <c r="B132" t="s">
        <v>24</v>
      </c>
      <c r="C132" t="s">
        <v>247</v>
      </c>
      <c r="D132" t="s">
        <v>25</v>
      </c>
      <c r="E132" t="s">
        <v>67</v>
      </c>
      <c r="F132" t="s">
        <v>171</v>
      </c>
      <c r="G132" t="s">
        <v>356</v>
      </c>
      <c r="M132" t="str">
        <f t="shared" si="48"/>
        <v/>
      </c>
      <c r="N132" t="str">
        <f t="shared" si="49"/>
        <v>x</v>
      </c>
      <c r="O132" t="str">
        <f t="shared" si="50"/>
        <v/>
      </c>
      <c r="P132" t="str">
        <f t="shared" si="51"/>
        <v/>
      </c>
      <c r="Q132" t="str">
        <f t="shared" si="52"/>
        <v/>
      </c>
      <c r="R132" t="str">
        <f t="shared" si="53"/>
        <v/>
      </c>
      <c r="S132" t="str">
        <f t="shared" si="54"/>
        <v/>
      </c>
      <c r="T132" t="str">
        <f t="shared" si="55"/>
        <v/>
      </c>
      <c r="U132" t="str">
        <f t="shared" si="56"/>
        <v/>
      </c>
      <c r="V132" t="str">
        <f t="shared" si="57"/>
        <v/>
      </c>
      <c r="W132" t="str">
        <f t="shared" si="58"/>
        <v/>
      </c>
      <c r="X132" t="str">
        <f t="shared" si="59"/>
        <v/>
      </c>
    </row>
    <row r="133" spans="2:24" x14ac:dyDescent="0.25">
      <c r="B133" t="s">
        <v>235</v>
      </c>
      <c r="C133" t="s">
        <v>255</v>
      </c>
      <c r="D133" t="s">
        <v>25</v>
      </c>
      <c r="E133" t="s">
        <v>120</v>
      </c>
      <c r="F133" t="s">
        <v>224</v>
      </c>
      <c r="G133" t="s">
        <v>381</v>
      </c>
      <c r="M133" t="str">
        <f t="shared" si="48"/>
        <v/>
      </c>
      <c r="N133" t="str">
        <f t="shared" si="49"/>
        <v/>
      </c>
      <c r="O133" t="str">
        <f t="shared" si="50"/>
        <v>x</v>
      </c>
      <c r="P133" t="str">
        <f t="shared" si="51"/>
        <v/>
      </c>
      <c r="Q133" t="str">
        <f t="shared" si="52"/>
        <v/>
      </c>
      <c r="R133" t="str">
        <f t="shared" si="53"/>
        <v/>
      </c>
      <c r="S133" t="str">
        <f t="shared" si="54"/>
        <v/>
      </c>
      <c r="T133" t="str">
        <f t="shared" si="55"/>
        <v/>
      </c>
      <c r="U133" t="str">
        <f t="shared" si="56"/>
        <v/>
      </c>
      <c r="V133" t="str">
        <f t="shared" si="57"/>
        <v/>
      </c>
      <c r="W133" t="str">
        <f t="shared" si="58"/>
        <v/>
      </c>
      <c r="X133" t="str">
        <f t="shared" si="59"/>
        <v/>
      </c>
    </row>
    <row r="134" spans="2:24" x14ac:dyDescent="0.25">
      <c r="B134" t="s">
        <v>235</v>
      </c>
      <c r="C134" t="s">
        <v>255</v>
      </c>
      <c r="D134" t="s">
        <v>25</v>
      </c>
      <c r="E134" t="s">
        <v>121</v>
      </c>
      <c r="F134" t="s">
        <v>225</v>
      </c>
      <c r="G134" t="s">
        <v>382</v>
      </c>
      <c r="M134" t="str">
        <f t="shared" si="48"/>
        <v/>
      </c>
      <c r="N134" t="str">
        <f t="shared" si="49"/>
        <v/>
      </c>
      <c r="O134" t="str">
        <f t="shared" si="50"/>
        <v>x</v>
      </c>
      <c r="P134" t="str">
        <f t="shared" si="51"/>
        <v/>
      </c>
      <c r="Q134" t="str">
        <f t="shared" si="52"/>
        <v/>
      </c>
      <c r="R134" t="str">
        <f t="shared" si="53"/>
        <v/>
      </c>
      <c r="S134" t="str">
        <f t="shared" si="54"/>
        <v/>
      </c>
      <c r="T134" t="str">
        <f t="shared" si="55"/>
        <v/>
      </c>
      <c r="U134" t="str">
        <f t="shared" si="56"/>
        <v/>
      </c>
      <c r="V134" t="str">
        <f t="shared" si="57"/>
        <v/>
      </c>
      <c r="W134" t="str">
        <f t="shared" si="58"/>
        <v/>
      </c>
      <c r="X134" t="str">
        <f t="shared" si="59"/>
        <v/>
      </c>
    </row>
    <row r="135" spans="2:24" x14ac:dyDescent="0.25">
      <c r="B135" t="s">
        <v>235</v>
      </c>
      <c r="C135" t="s">
        <v>255</v>
      </c>
      <c r="D135" t="s">
        <v>19</v>
      </c>
      <c r="E135" t="s">
        <v>479</v>
      </c>
      <c r="F135" t="s">
        <v>480</v>
      </c>
      <c r="J135" t="s">
        <v>481</v>
      </c>
      <c r="L135" t="s">
        <v>483</v>
      </c>
      <c r="M135" t="str">
        <f t="shared" si="48"/>
        <v/>
      </c>
      <c r="N135" t="str">
        <f t="shared" si="49"/>
        <v/>
      </c>
      <c r="O135" t="str">
        <f t="shared" si="50"/>
        <v>x</v>
      </c>
      <c r="P135" t="str">
        <f t="shared" si="51"/>
        <v/>
      </c>
      <c r="Q135" t="str">
        <f t="shared" si="52"/>
        <v/>
      </c>
      <c r="R135" t="str">
        <f t="shared" si="53"/>
        <v/>
      </c>
      <c r="S135" t="str">
        <f t="shared" si="54"/>
        <v/>
      </c>
      <c r="T135" t="str">
        <f t="shared" si="55"/>
        <v/>
      </c>
      <c r="U135" t="str">
        <f t="shared" si="56"/>
        <v/>
      </c>
      <c r="V135" t="str">
        <f t="shared" si="57"/>
        <v/>
      </c>
      <c r="W135" t="str">
        <f t="shared" si="58"/>
        <v/>
      </c>
      <c r="X135" t="str">
        <f t="shared" si="59"/>
        <v/>
      </c>
    </row>
    <row r="136" spans="2:24" x14ac:dyDescent="0.25">
      <c r="B136" t="s">
        <v>18</v>
      </c>
      <c r="F136" t="s">
        <v>500</v>
      </c>
      <c r="I136" t="s">
        <v>501</v>
      </c>
      <c r="M136" t="str">
        <f t="shared" si="48"/>
        <v/>
      </c>
      <c r="N136" t="str">
        <f t="shared" si="49"/>
        <v/>
      </c>
      <c r="O136" t="str">
        <f t="shared" si="50"/>
        <v/>
      </c>
      <c r="P136" t="str">
        <f t="shared" si="51"/>
        <v>x</v>
      </c>
      <c r="Q136" t="str">
        <f t="shared" si="52"/>
        <v>x</v>
      </c>
      <c r="R136" t="str">
        <f t="shared" si="53"/>
        <v>x</v>
      </c>
      <c r="S136" t="str">
        <f t="shared" si="54"/>
        <v>x</v>
      </c>
      <c r="T136" t="str">
        <f t="shared" si="55"/>
        <v>x</v>
      </c>
      <c r="U136" t="str">
        <f t="shared" si="56"/>
        <v>x</v>
      </c>
      <c r="V136" t="str">
        <f t="shared" si="57"/>
        <v>x</v>
      </c>
      <c r="W136" t="str">
        <f t="shared" si="58"/>
        <v>x</v>
      </c>
      <c r="X136" t="str">
        <f t="shared" si="59"/>
        <v>x</v>
      </c>
    </row>
  </sheetData>
  <sheetProtection sheet="1" objects="1" scenarios="1"/>
  <dataValidations count="3">
    <dataValidation type="list" allowBlank="1" showInputMessage="1" showErrorMessage="1" sqref="AH29" xr:uid="{55ED4D83-7F53-4C44-974B-34486B71180F}">
      <formula1>PTtest1</formula1>
    </dataValidation>
    <dataValidation type="list" allowBlank="1" showInputMessage="1" showErrorMessage="1" sqref="AE36" xr:uid="{58735791-5123-47FD-9D12-A8B53F91C4E1}">
      <formula1>test2</formula1>
    </dataValidation>
    <dataValidation type="list" allowBlank="1" showInputMessage="1" showErrorMessage="1" sqref="AD44" xr:uid="{0489A7E2-A427-42A3-AF87-EDC326F0DB8E}">
      <formula1>PTtest4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9FCB-D1F6-48C2-BE1C-8A06F75F4447}">
  <sheetPr codeName="Ark6"/>
  <dimension ref="A4:BU93"/>
  <sheetViews>
    <sheetView zoomScale="80" zoomScaleNormal="80" workbookViewId="0"/>
  </sheetViews>
  <sheetFormatPr baseColWidth="10" defaultColWidth="9.140625" defaultRowHeight="15" x14ac:dyDescent="0.25"/>
  <cols>
    <col min="1" max="1" width="29" customWidth="1"/>
    <col min="2" max="2" width="44.85546875" bestFit="1" customWidth="1"/>
    <col min="3" max="3" width="19.28515625" bestFit="1" customWidth="1"/>
    <col min="5" max="5" width="30" bestFit="1" customWidth="1"/>
    <col min="6" max="6" width="19.28515625" bestFit="1" customWidth="1"/>
    <col min="8" max="8" width="31.5703125" bestFit="1" customWidth="1"/>
    <col min="9" max="9" width="19.28515625" bestFit="1" customWidth="1"/>
    <col min="11" max="11" width="42.140625" bestFit="1" customWidth="1"/>
    <col min="12" max="12" width="19.28515625" bestFit="1" customWidth="1"/>
    <col min="14" max="14" width="30" bestFit="1" customWidth="1"/>
    <col min="15" max="15" width="19.28515625" bestFit="1" customWidth="1"/>
    <col min="17" max="17" width="30.42578125" bestFit="1" customWidth="1"/>
    <col min="18" max="18" width="19.28515625" bestFit="1" customWidth="1"/>
    <col min="20" max="20" width="44.85546875" bestFit="1" customWidth="1"/>
    <col min="21" max="21" width="19.28515625" bestFit="1" customWidth="1"/>
    <col min="23" max="23" width="31.5703125" bestFit="1" customWidth="1"/>
    <col min="24" max="24" width="19.28515625" bestFit="1" customWidth="1"/>
    <col min="26" max="26" width="44.85546875" bestFit="1" customWidth="1"/>
    <col min="27" max="27" width="19.28515625" bestFit="1" customWidth="1"/>
    <col min="29" max="29" width="25.28515625" bestFit="1" customWidth="1"/>
    <col min="30" max="30" width="19.28515625" bestFit="1" customWidth="1"/>
    <col min="33" max="33" width="37.7109375" bestFit="1" customWidth="1"/>
    <col min="34" max="34" width="19.28515625" bestFit="1" customWidth="1"/>
    <col min="38" max="38" width="39.28515625" bestFit="1" customWidth="1"/>
    <col min="39" max="39" width="8.7109375" bestFit="1" customWidth="1"/>
    <col min="41" max="41" width="30.140625" bestFit="1" customWidth="1"/>
    <col min="42" max="42" width="19.5703125" bestFit="1" customWidth="1"/>
    <col min="44" max="44" width="36" bestFit="1" customWidth="1"/>
    <col min="45" max="45" width="20.5703125" bestFit="1" customWidth="1"/>
    <col min="47" max="47" width="38" bestFit="1" customWidth="1"/>
    <col min="48" max="48" width="27.42578125" bestFit="1" customWidth="1"/>
    <col min="50" max="50" width="41.5703125" bestFit="1" customWidth="1"/>
    <col min="51" max="51" width="22.28515625" bestFit="1" customWidth="1"/>
    <col min="53" max="53" width="42" bestFit="1" customWidth="1"/>
    <col min="54" max="54" width="15.140625" bestFit="1" customWidth="1"/>
    <col min="56" max="56" width="37.28515625" bestFit="1" customWidth="1"/>
    <col min="57" max="57" width="8" bestFit="1" customWidth="1"/>
    <col min="59" max="59" width="34.28515625" bestFit="1" customWidth="1"/>
    <col min="60" max="60" width="12" bestFit="1" customWidth="1"/>
    <col min="62" max="62" width="23.5703125" bestFit="1" customWidth="1"/>
    <col min="63" max="63" width="9.140625" bestFit="1" customWidth="1"/>
    <col min="65" max="65" width="39.42578125" bestFit="1" customWidth="1"/>
    <col min="66" max="66" width="10.140625" bestFit="1" customWidth="1"/>
    <col min="68" max="68" width="40" bestFit="1" customWidth="1"/>
    <col min="69" max="69" width="10.7109375" bestFit="1" customWidth="1"/>
    <col min="72" max="72" width="53.85546875" bestFit="1" customWidth="1"/>
    <col min="73" max="73" width="8.7109375" bestFit="1" customWidth="1"/>
    <col min="74" max="74" width="12" customWidth="1"/>
    <col min="78" max="78" width="10.28515625" customWidth="1"/>
    <col min="79" max="79" width="11.140625" customWidth="1"/>
  </cols>
  <sheetData>
    <row r="4" spans="1:73" x14ac:dyDescent="0.25">
      <c r="B4" s="7" t="s">
        <v>689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L4" s="8" t="s">
        <v>690</v>
      </c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3" x14ac:dyDescent="0.25">
      <c r="B5" s="4" t="s">
        <v>488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G5" s="5" t="s">
        <v>489</v>
      </c>
      <c r="AH5" s="6"/>
      <c r="AI5" s="6"/>
      <c r="AJ5" s="6"/>
      <c r="AL5" s="4" t="s">
        <v>488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T5" s="5" t="s">
        <v>489</v>
      </c>
      <c r="BU5" s="6"/>
    </row>
    <row r="6" spans="1:73" x14ac:dyDescent="0.25">
      <c r="A6" t="s">
        <v>700</v>
      </c>
      <c r="B6" t="s">
        <v>691</v>
      </c>
      <c r="E6" t="s">
        <v>692</v>
      </c>
      <c r="H6" t="s">
        <v>693</v>
      </c>
      <c r="K6" t="s">
        <v>694</v>
      </c>
      <c r="N6" t="s">
        <v>695</v>
      </c>
      <c r="Q6" t="s">
        <v>696</v>
      </c>
      <c r="T6" t="s">
        <v>697</v>
      </c>
      <c r="W6" t="s">
        <v>698</v>
      </c>
      <c r="Z6" t="s">
        <v>699</v>
      </c>
      <c r="AC6" t="s">
        <v>728</v>
      </c>
      <c r="AG6" t="s">
        <v>701</v>
      </c>
      <c r="AL6" t="s">
        <v>702</v>
      </c>
      <c r="AO6" t="s">
        <v>703</v>
      </c>
      <c r="AR6" t="s">
        <v>704</v>
      </c>
      <c r="AU6" t="s">
        <v>705</v>
      </c>
      <c r="AX6" t="s">
        <v>706</v>
      </c>
      <c r="BA6" t="s">
        <v>707</v>
      </c>
      <c r="BD6" t="s">
        <v>708</v>
      </c>
      <c r="BG6" t="s">
        <v>709</v>
      </c>
      <c r="BJ6" t="s">
        <v>710</v>
      </c>
      <c r="BM6" t="s">
        <v>712</v>
      </c>
      <c r="BP6" t="s">
        <v>713</v>
      </c>
      <c r="BT6" t="s">
        <v>711</v>
      </c>
    </row>
    <row r="8" spans="1:73" x14ac:dyDescent="0.25">
      <c r="B8" s="1" t="s">
        <v>234</v>
      </c>
      <c r="C8" t="s">
        <v>745</v>
      </c>
      <c r="E8" s="1" t="s">
        <v>234</v>
      </c>
      <c r="F8" t="s">
        <v>745</v>
      </c>
      <c r="H8" s="1" t="s">
        <v>234</v>
      </c>
      <c r="I8" t="s">
        <v>745</v>
      </c>
      <c r="K8" s="1" t="s">
        <v>234</v>
      </c>
      <c r="L8" t="s">
        <v>745</v>
      </c>
      <c r="N8" s="1" t="s">
        <v>234</v>
      </c>
      <c r="O8" t="s">
        <v>745</v>
      </c>
      <c r="Q8" s="1" t="s">
        <v>234</v>
      </c>
      <c r="R8" t="s">
        <v>745</v>
      </c>
      <c r="T8" s="1" t="s">
        <v>234</v>
      </c>
      <c r="U8" t="s">
        <v>745</v>
      </c>
      <c r="W8" s="1" t="s">
        <v>234</v>
      </c>
      <c r="X8" t="s">
        <v>745</v>
      </c>
      <c r="AL8" s="1" t="s">
        <v>20</v>
      </c>
      <c r="AM8" t="s">
        <v>24</v>
      </c>
      <c r="AO8" s="1" t="s">
        <v>20</v>
      </c>
      <c r="AP8" t="s">
        <v>24</v>
      </c>
      <c r="AR8" s="1" t="s">
        <v>20</v>
      </c>
      <c r="AS8" t="s">
        <v>24</v>
      </c>
      <c r="AU8" s="1" t="s">
        <v>20</v>
      </c>
      <c r="AV8" t="s">
        <v>24</v>
      </c>
      <c r="AX8" s="1" t="s">
        <v>20</v>
      </c>
      <c r="AY8" t="s">
        <v>24</v>
      </c>
      <c r="BA8" s="1" t="s">
        <v>20</v>
      </c>
      <c r="BB8" t="s">
        <v>24</v>
      </c>
      <c r="BD8" s="1" t="s">
        <v>20</v>
      </c>
      <c r="BE8" t="s">
        <v>24</v>
      </c>
      <c r="BG8" s="1" t="s">
        <v>20</v>
      </c>
      <c r="BH8" t="s">
        <v>24</v>
      </c>
      <c r="BJ8" s="1" t="s">
        <v>20</v>
      </c>
      <c r="BK8" t="s">
        <v>24</v>
      </c>
      <c r="BM8" s="1" t="s">
        <v>20</v>
      </c>
      <c r="BN8" t="s">
        <v>714</v>
      </c>
      <c r="BP8" s="1" t="s">
        <v>20</v>
      </c>
      <c r="BQ8" t="s">
        <v>715</v>
      </c>
      <c r="BT8" s="1" t="s">
        <v>20</v>
      </c>
      <c r="BU8" t="s">
        <v>722</v>
      </c>
    </row>
    <row r="9" spans="1:73" x14ac:dyDescent="0.25">
      <c r="B9" s="1" t="s">
        <v>9</v>
      </c>
      <c r="C9" t="s">
        <v>483</v>
      </c>
      <c r="E9" s="1" t="s">
        <v>323</v>
      </c>
      <c r="F9" t="s">
        <v>483</v>
      </c>
      <c r="H9" s="1" t="s">
        <v>485</v>
      </c>
      <c r="I9" t="s">
        <v>483</v>
      </c>
      <c r="K9" s="1" t="s">
        <v>486</v>
      </c>
      <c r="L9" t="s">
        <v>483</v>
      </c>
      <c r="N9" s="1" t="s">
        <v>487</v>
      </c>
      <c r="O9" t="s">
        <v>483</v>
      </c>
      <c r="Q9" s="1" t="s">
        <v>15</v>
      </c>
      <c r="R9" t="s">
        <v>483</v>
      </c>
      <c r="T9" s="1" t="s">
        <v>16</v>
      </c>
      <c r="U9" t="s">
        <v>483</v>
      </c>
      <c r="W9" s="1" t="s">
        <v>17</v>
      </c>
      <c r="X9" t="s">
        <v>483</v>
      </c>
      <c r="Z9" s="1" t="s">
        <v>234</v>
      </c>
      <c r="AA9" t="s">
        <v>745</v>
      </c>
      <c r="AC9" s="1" t="s">
        <v>234</v>
      </c>
      <c r="AD9" t="s">
        <v>745</v>
      </c>
      <c r="AG9" s="1" t="s">
        <v>234</v>
      </c>
      <c r="AH9" t="s">
        <v>745</v>
      </c>
      <c r="AL9" s="1" t="s">
        <v>3</v>
      </c>
      <c r="AM9" t="s">
        <v>9</v>
      </c>
      <c r="AO9" s="1" t="s">
        <v>3</v>
      </c>
      <c r="AP9" t="s">
        <v>10</v>
      </c>
      <c r="AR9" s="1" t="s">
        <v>3</v>
      </c>
      <c r="AS9" t="s">
        <v>11</v>
      </c>
      <c r="AU9" s="1" t="s">
        <v>3</v>
      </c>
      <c r="AV9" t="s">
        <v>13</v>
      </c>
      <c r="AX9" s="1" t="s">
        <v>3</v>
      </c>
      <c r="AY9" t="s">
        <v>14</v>
      </c>
      <c r="BA9" s="1" t="s">
        <v>3</v>
      </c>
      <c r="BB9" t="s">
        <v>15</v>
      </c>
      <c r="BD9" s="1" t="s">
        <v>3</v>
      </c>
      <c r="BE9" t="s">
        <v>16</v>
      </c>
      <c r="BG9" s="1" t="s">
        <v>3</v>
      </c>
      <c r="BH9" t="s">
        <v>17</v>
      </c>
      <c r="BJ9" s="1" t="s">
        <v>3</v>
      </c>
      <c r="BK9" t="s">
        <v>18</v>
      </c>
      <c r="BM9" s="1" t="s">
        <v>3</v>
      </c>
      <c r="BN9" t="s">
        <v>744</v>
      </c>
      <c r="BP9" s="1" t="s">
        <v>3</v>
      </c>
      <c r="BQ9" t="s">
        <v>744</v>
      </c>
      <c r="BT9" s="1" t="s">
        <v>3</v>
      </c>
      <c r="BU9" t="s">
        <v>744</v>
      </c>
    </row>
    <row r="11" spans="1:73" x14ac:dyDescent="0.25">
      <c r="B11" s="1" t="s">
        <v>743</v>
      </c>
      <c r="E11" s="1" t="s">
        <v>743</v>
      </c>
      <c r="H11" s="1" t="s">
        <v>743</v>
      </c>
      <c r="K11" s="1" t="s">
        <v>743</v>
      </c>
      <c r="N11" s="1" t="s">
        <v>743</v>
      </c>
      <c r="Q11" s="1" t="s">
        <v>743</v>
      </c>
      <c r="T11" s="1" t="s">
        <v>743</v>
      </c>
      <c r="W11" s="1" t="s">
        <v>743</v>
      </c>
      <c r="Z11" s="1" t="s">
        <v>743</v>
      </c>
      <c r="AC11" s="1" t="s">
        <v>743</v>
      </c>
      <c r="AG11" s="1" t="s">
        <v>743</v>
      </c>
      <c r="AL11" s="1" t="s">
        <v>743</v>
      </c>
      <c r="AO11" s="1" t="s">
        <v>743</v>
      </c>
      <c r="AR11" s="1" t="s">
        <v>743</v>
      </c>
      <c r="AU11" s="1" t="s">
        <v>743</v>
      </c>
      <c r="AX11" s="1" t="s">
        <v>743</v>
      </c>
      <c r="BA11" s="1" t="s">
        <v>743</v>
      </c>
      <c r="BD11" s="1" t="s">
        <v>743</v>
      </c>
      <c r="BG11" s="1" t="s">
        <v>743</v>
      </c>
      <c r="BJ11" s="1" t="s">
        <v>743</v>
      </c>
      <c r="BM11" s="1" t="s">
        <v>743</v>
      </c>
      <c r="BP11" s="1" t="s">
        <v>743</v>
      </c>
      <c r="BT11" s="1" t="s">
        <v>743</v>
      </c>
    </row>
    <row r="12" spans="1:73" x14ac:dyDescent="0.25">
      <c r="B12" s="2" t="s">
        <v>136</v>
      </c>
      <c r="E12" s="2" t="s">
        <v>221</v>
      </c>
      <c r="H12" s="2" t="s">
        <v>208</v>
      </c>
      <c r="K12" s="2" t="s">
        <v>165</v>
      </c>
      <c r="N12" s="2" t="s">
        <v>167</v>
      </c>
      <c r="Q12" s="2" t="s">
        <v>158</v>
      </c>
      <c r="T12" s="2" t="s">
        <v>174</v>
      </c>
      <c r="W12" s="2" t="s">
        <v>208</v>
      </c>
      <c r="Z12" s="2" t="s">
        <v>188</v>
      </c>
      <c r="AC12" s="2" t="s">
        <v>297</v>
      </c>
      <c r="AG12" s="2" t="s">
        <v>315</v>
      </c>
      <c r="AL12" s="2" t="s">
        <v>598</v>
      </c>
      <c r="AO12" s="2" t="s">
        <v>611</v>
      </c>
      <c r="AR12" s="2" t="s">
        <v>617</v>
      </c>
      <c r="AU12" s="2" t="s">
        <v>632</v>
      </c>
      <c r="AX12" s="2" t="s">
        <v>639</v>
      </c>
      <c r="BA12" s="2" t="s">
        <v>648</v>
      </c>
      <c r="BD12" s="2" t="s">
        <v>652</v>
      </c>
      <c r="BG12" s="2" t="s">
        <v>678</v>
      </c>
      <c r="BJ12" s="2" t="s">
        <v>688</v>
      </c>
      <c r="BM12" s="2" t="s">
        <v>659</v>
      </c>
      <c r="BP12" s="2" t="s">
        <v>660</v>
      </c>
      <c r="BT12" s="2" t="s">
        <v>734</v>
      </c>
    </row>
    <row r="13" spans="1:73" x14ac:dyDescent="0.25">
      <c r="B13" s="2" t="s">
        <v>132</v>
      </c>
      <c r="E13" s="2" t="s">
        <v>208</v>
      </c>
      <c r="H13" s="2" t="s">
        <v>143</v>
      </c>
      <c r="K13" s="2" t="s">
        <v>201</v>
      </c>
      <c r="N13" s="2" t="s">
        <v>156</v>
      </c>
      <c r="Q13" s="2" t="s">
        <v>500</v>
      </c>
      <c r="T13" s="2" t="s">
        <v>201</v>
      </c>
      <c r="W13" s="2" t="s">
        <v>173</v>
      </c>
      <c r="Z13" s="2" t="s">
        <v>183</v>
      </c>
      <c r="AC13" s="2" t="s">
        <v>218</v>
      </c>
      <c r="AG13" s="2" t="s">
        <v>226</v>
      </c>
      <c r="AL13" s="2" t="s">
        <v>600</v>
      </c>
      <c r="AO13" s="2" t="s">
        <v>610</v>
      </c>
      <c r="AR13" s="2" t="s">
        <v>620</v>
      </c>
      <c r="AU13" s="2" t="s">
        <v>629</v>
      </c>
      <c r="AX13" s="2" t="s">
        <v>640</v>
      </c>
      <c r="BA13" s="2" t="s">
        <v>642</v>
      </c>
      <c r="BD13" s="2" t="s">
        <v>650</v>
      </c>
      <c r="BG13" s="2" t="s">
        <v>675</v>
      </c>
      <c r="BJ13" s="2" t="s">
        <v>621</v>
      </c>
      <c r="BM13" s="2" t="s">
        <v>665</v>
      </c>
      <c r="BP13" s="2" t="s">
        <v>666</v>
      </c>
      <c r="BT13" s="2" t="s">
        <v>735</v>
      </c>
    </row>
    <row r="14" spans="1:73" x14ac:dyDescent="0.25">
      <c r="B14" s="2" t="s">
        <v>191</v>
      </c>
      <c r="E14" s="2" t="s">
        <v>173</v>
      </c>
      <c r="H14" s="2" t="s">
        <v>167</v>
      </c>
      <c r="K14" s="2" t="s">
        <v>132</v>
      </c>
      <c r="N14" s="2" t="s">
        <v>146</v>
      </c>
      <c r="T14" s="2" t="s">
        <v>132</v>
      </c>
      <c r="W14" s="2" t="s">
        <v>143</v>
      </c>
      <c r="Z14" s="2" t="s">
        <v>196</v>
      </c>
      <c r="AC14" s="2" t="s">
        <v>189</v>
      </c>
      <c r="AG14" s="2" t="s">
        <v>230</v>
      </c>
      <c r="AL14" s="2" t="s">
        <v>599</v>
      </c>
      <c r="AO14" s="2" t="s">
        <v>607</v>
      </c>
      <c r="AR14" s="2" t="s">
        <v>12</v>
      </c>
      <c r="AU14" s="2" t="s">
        <v>627</v>
      </c>
      <c r="AX14" s="2" t="s">
        <v>638</v>
      </c>
      <c r="BA14" s="2" t="s">
        <v>643</v>
      </c>
      <c r="BD14" s="2" t="s">
        <v>651</v>
      </c>
      <c r="BG14" s="2" t="s">
        <v>679</v>
      </c>
      <c r="BJ14" s="2" t="s">
        <v>613</v>
      </c>
      <c r="BM14" s="2" t="s">
        <v>661</v>
      </c>
      <c r="BP14" s="2" t="s">
        <v>662</v>
      </c>
      <c r="BT14" s="2" t="s">
        <v>736</v>
      </c>
    </row>
    <row r="15" spans="1:73" x14ac:dyDescent="0.25">
      <c r="B15" s="2" t="s">
        <v>177</v>
      </c>
      <c r="E15" s="2" t="s">
        <v>174</v>
      </c>
      <c r="H15" s="2" t="s">
        <v>158</v>
      </c>
      <c r="K15" s="2" t="s">
        <v>179</v>
      </c>
      <c r="N15" s="2" t="s">
        <v>144</v>
      </c>
      <c r="T15" s="2" t="s">
        <v>191</v>
      </c>
      <c r="W15" s="2" t="s">
        <v>167</v>
      </c>
      <c r="Z15" s="2" t="s">
        <v>206</v>
      </c>
      <c r="AC15" s="2" t="s">
        <v>285</v>
      </c>
      <c r="AG15" s="2" t="s">
        <v>209</v>
      </c>
      <c r="AL15" s="2" t="s">
        <v>597</v>
      </c>
      <c r="AO15" s="2" t="s">
        <v>609</v>
      </c>
      <c r="AR15" s="2" t="s">
        <v>615</v>
      </c>
      <c r="AU15" s="2" t="s">
        <v>626</v>
      </c>
      <c r="AX15" s="2" t="s">
        <v>637</v>
      </c>
      <c r="BA15" s="2" t="s">
        <v>645</v>
      </c>
      <c r="BD15" s="2" t="s">
        <v>649</v>
      </c>
      <c r="BG15" s="2" t="s">
        <v>682</v>
      </c>
      <c r="BJ15" s="2" t="s">
        <v>687</v>
      </c>
      <c r="BM15" s="2" t="s">
        <v>653</v>
      </c>
      <c r="BP15" s="2" t="s">
        <v>654</v>
      </c>
      <c r="BT15" s="2" t="s">
        <v>737</v>
      </c>
    </row>
    <row r="16" spans="1:73" x14ac:dyDescent="0.25">
      <c r="B16" s="2" t="s">
        <v>500</v>
      </c>
      <c r="E16" s="2" t="s">
        <v>172</v>
      </c>
      <c r="H16" s="2" t="s">
        <v>140</v>
      </c>
      <c r="K16" s="2" t="s">
        <v>167</v>
      </c>
      <c r="N16" s="2" t="s">
        <v>172</v>
      </c>
      <c r="T16" s="2" t="s">
        <v>203</v>
      </c>
      <c r="W16" s="2" t="s">
        <v>140</v>
      </c>
      <c r="Z16" s="2" t="s">
        <v>207</v>
      </c>
      <c r="AC16" s="2" t="s">
        <v>271</v>
      </c>
      <c r="AG16" s="2" t="s">
        <v>232</v>
      </c>
      <c r="AL16" s="2" t="s">
        <v>601</v>
      </c>
      <c r="AO16" s="2" t="s">
        <v>608</v>
      </c>
      <c r="AR16" s="2" t="s">
        <v>619</v>
      </c>
      <c r="AU16" s="2" t="s">
        <v>625</v>
      </c>
      <c r="AX16" s="2" t="s">
        <v>633</v>
      </c>
      <c r="BA16" s="2" t="s">
        <v>646</v>
      </c>
      <c r="BG16" s="2" t="s">
        <v>681</v>
      </c>
      <c r="BJ16" s="2" t="s">
        <v>612</v>
      </c>
      <c r="BM16" s="2" t="s">
        <v>663</v>
      </c>
      <c r="BP16" s="2" t="s">
        <v>664</v>
      </c>
      <c r="BT16" s="2" t="s">
        <v>739</v>
      </c>
    </row>
    <row r="17" spans="5:72" x14ac:dyDescent="0.25">
      <c r="E17" s="2" t="s">
        <v>142</v>
      </c>
      <c r="H17" s="2" t="s">
        <v>144</v>
      </c>
      <c r="K17" s="2" t="s">
        <v>156</v>
      </c>
      <c r="N17" s="2" t="s">
        <v>176</v>
      </c>
      <c r="T17" s="2" t="s">
        <v>158</v>
      </c>
      <c r="W17" s="2" t="s">
        <v>500</v>
      </c>
      <c r="Z17" s="2" t="s">
        <v>186</v>
      </c>
      <c r="AC17" s="2" t="s">
        <v>273</v>
      </c>
      <c r="AG17" s="2" t="s">
        <v>233</v>
      </c>
      <c r="AO17" s="2" t="s">
        <v>606</v>
      </c>
      <c r="AR17" s="2" t="s">
        <v>618</v>
      </c>
      <c r="AU17" s="2" t="s">
        <v>624</v>
      </c>
      <c r="AX17" s="2" t="s">
        <v>634</v>
      </c>
      <c r="BA17" s="2" t="s">
        <v>647</v>
      </c>
      <c r="BG17" s="2" t="s">
        <v>686</v>
      </c>
      <c r="BM17" s="2" t="s">
        <v>683</v>
      </c>
      <c r="BP17" s="2" t="s">
        <v>684</v>
      </c>
      <c r="BT17" s="2" t="s">
        <v>741</v>
      </c>
    </row>
    <row r="18" spans="5:72" x14ac:dyDescent="0.25">
      <c r="E18" s="2" t="s">
        <v>176</v>
      </c>
      <c r="H18" s="2" t="s">
        <v>172</v>
      </c>
      <c r="K18" s="2" t="s">
        <v>158</v>
      </c>
      <c r="N18" s="2" t="s">
        <v>145</v>
      </c>
      <c r="T18" s="2" t="s">
        <v>140</v>
      </c>
      <c r="Z18" s="2" t="s">
        <v>194</v>
      </c>
      <c r="AC18" s="2" t="s">
        <v>311</v>
      </c>
      <c r="AG18" s="2" t="s">
        <v>174</v>
      </c>
      <c r="AR18" s="2" t="s">
        <v>616</v>
      </c>
      <c r="AU18" s="2" t="s">
        <v>630</v>
      </c>
      <c r="AX18" s="2" t="s">
        <v>636</v>
      </c>
      <c r="BA18" s="2" t="s">
        <v>644</v>
      </c>
      <c r="BG18" s="2" t="s">
        <v>677</v>
      </c>
      <c r="BM18" s="2" t="s">
        <v>602</v>
      </c>
      <c r="BP18" s="2" t="s">
        <v>603</v>
      </c>
      <c r="BT18" s="2" t="s">
        <v>742</v>
      </c>
    </row>
    <row r="19" spans="5:72" x14ac:dyDescent="0.25">
      <c r="E19" s="2" t="s">
        <v>177</v>
      </c>
      <c r="H19" s="2" t="s">
        <v>142</v>
      </c>
      <c r="K19" s="2" t="s">
        <v>144</v>
      </c>
      <c r="N19" s="2" t="s">
        <v>177</v>
      </c>
      <c r="T19" s="2" t="s">
        <v>172</v>
      </c>
      <c r="Z19" s="2" t="s">
        <v>204</v>
      </c>
      <c r="AC19" s="2" t="s">
        <v>309</v>
      </c>
      <c r="AG19" s="2" t="s">
        <v>231</v>
      </c>
      <c r="AR19" s="2" t="s">
        <v>614</v>
      </c>
      <c r="AU19" s="2" t="s">
        <v>628</v>
      </c>
      <c r="AX19" s="2" t="s">
        <v>635</v>
      </c>
      <c r="BG19" s="2" t="s">
        <v>676</v>
      </c>
      <c r="BM19" s="2" t="s">
        <v>604</v>
      </c>
      <c r="BP19" s="2" t="s">
        <v>605</v>
      </c>
    </row>
    <row r="20" spans="5:72" x14ac:dyDescent="0.25">
      <c r="E20" s="2" t="s">
        <v>500</v>
      </c>
      <c r="H20" s="2" t="s">
        <v>176</v>
      </c>
      <c r="K20" s="2" t="s">
        <v>172</v>
      </c>
      <c r="N20" s="2" t="s">
        <v>500</v>
      </c>
      <c r="T20" s="2" t="s">
        <v>181</v>
      </c>
      <c r="Z20" s="2" t="s">
        <v>137</v>
      </c>
      <c r="AC20" s="2" t="s">
        <v>283</v>
      </c>
      <c r="AG20" s="2" t="s">
        <v>227</v>
      </c>
      <c r="AU20" s="2" t="s">
        <v>631</v>
      </c>
      <c r="AX20" s="2" t="s">
        <v>641</v>
      </c>
      <c r="BG20" s="2" t="s">
        <v>685</v>
      </c>
      <c r="BM20" s="2" t="s">
        <v>667</v>
      </c>
      <c r="BP20" s="2" t="s">
        <v>668</v>
      </c>
    </row>
    <row r="21" spans="5:72" x14ac:dyDescent="0.25">
      <c r="H21" s="2" t="s">
        <v>177</v>
      </c>
      <c r="K21" s="2" t="s">
        <v>142</v>
      </c>
      <c r="T21" s="2" t="s">
        <v>500</v>
      </c>
      <c r="Z21" s="2" t="s">
        <v>205</v>
      </c>
      <c r="AC21" s="2" t="s">
        <v>287</v>
      </c>
      <c r="AG21" s="2" t="s">
        <v>229</v>
      </c>
      <c r="AU21" s="2" t="s">
        <v>623</v>
      </c>
      <c r="BG21" s="2" t="s">
        <v>680</v>
      </c>
      <c r="BM21" s="2" t="s">
        <v>672</v>
      </c>
      <c r="BP21" s="2" t="s">
        <v>671</v>
      </c>
    </row>
    <row r="22" spans="5:72" x14ac:dyDescent="0.25">
      <c r="H22" s="2" t="s">
        <v>166</v>
      </c>
      <c r="K22" s="2" t="s">
        <v>181</v>
      </c>
      <c r="Z22" s="2" t="s">
        <v>195</v>
      </c>
      <c r="AC22" s="2" t="s">
        <v>307</v>
      </c>
      <c r="AG22" s="2" t="s">
        <v>480</v>
      </c>
      <c r="AU22" s="2" t="s">
        <v>622</v>
      </c>
      <c r="BG22" s="2" t="s">
        <v>674</v>
      </c>
      <c r="BM22" s="2" t="s">
        <v>655</v>
      </c>
      <c r="BP22" s="2" t="s">
        <v>673</v>
      </c>
    </row>
    <row r="23" spans="5:72" x14ac:dyDescent="0.25">
      <c r="H23" s="2" t="s">
        <v>500</v>
      </c>
      <c r="K23" s="2" t="s">
        <v>161</v>
      </c>
      <c r="Z23" s="2" t="s">
        <v>210</v>
      </c>
      <c r="AC23" s="2" t="s">
        <v>269</v>
      </c>
      <c r="AG23" s="2" t="s">
        <v>228</v>
      </c>
      <c r="BM23" s="2" t="s">
        <v>657</v>
      </c>
      <c r="BP23" s="2" t="s">
        <v>656</v>
      </c>
    </row>
    <row r="24" spans="5:72" x14ac:dyDescent="0.25">
      <c r="K24" s="2" t="s">
        <v>500</v>
      </c>
      <c r="Z24" s="2" t="s">
        <v>184</v>
      </c>
      <c r="AC24" s="2" t="s">
        <v>267</v>
      </c>
      <c r="AG24" s="2" t="s">
        <v>225</v>
      </c>
      <c r="BM24" s="2" t="s">
        <v>669</v>
      </c>
      <c r="BP24" s="2" t="s">
        <v>658</v>
      </c>
    </row>
    <row r="25" spans="5:72" x14ac:dyDescent="0.25">
      <c r="Z25" s="2" t="s">
        <v>223</v>
      </c>
      <c r="AC25" s="2" t="s">
        <v>291</v>
      </c>
      <c r="AG25" s="2" t="s">
        <v>224</v>
      </c>
      <c r="BM25" s="2" t="s">
        <v>740</v>
      </c>
      <c r="BP25" s="2" t="s">
        <v>670</v>
      </c>
    </row>
    <row r="26" spans="5:72" x14ac:dyDescent="0.25">
      <c r="Z26" s="2" t="s">
        <v>222</v>
      </c>
      <c r="AC26" s="2" t="s">
        <v>275</v>
      </c>
      <c r="AG26" s="2" t="s">
        <v>500</v>
      </c>
    </row>
    <row r="27" spans="5:72" x14ac:dyDescent="0.25">
      <c r="Z27" s="2" t="s">
        <v>221</v>
      </c>
      <c r="AC27" s="2" t="s">
        <v>279</v>
      </c>
    </row>
    <row r="28" spans="5:72" x14ac:dyDescent="0.25">
      <c r="Z28" s="2" t="s">
        <v>138</v>
      </c>
      <c r="AC28" s="2" t="s">
        <v>289</v>
      </c>
    </row>
    <row r="29" spans="5:72" x14ac:dyDescent="0.25">
      <c r="Z29" s="2" t="s">
        <v>208</v>
      </c>
      <c r="AC29" s="2" t="s">
        <v>293</v>
      </c>
    </row>
    <row r="30" spans="5:72" x14ac:dyDescent="0.25">
      <c r="Z30" s="2" t="s">
        <v>209</v>
      </c>
      <c r="AC30" s="2" t="s">
        <v>295</v>
      </c>
    </row>
    <row r="31" spans="5:72" x14ac:dyDescent="0.25">
      <c r="Z31" s="2" t="s">
        <v>134</v>
      </c>
      <c r="AC31" s="2" t="s">
        <v>265</v>
      </c>
    </row>
    <row r="32" spans="5:72" x14ac:dyDescent="0.25">
      <c r="Z32" s="2" t="s">
        <v>136</v>
      </c>
      <c r="AC32" s="2" t="s">
        <v>303</v>
      </c>
    </row>
    <row r="33" spans="26:29" x14ac:dyDescent="0.25">
      <c r="Z33" s="2" t="s">
        <v>135</v>
      </c>
      <c r="AC33" s="2" t="s">
        <v>281</v>
      </c>
    </row>
    <row r="34" spans="26:29" x14ac:dyDescent="0.25">
      <c r="Z34" s="2" t="s">
        <v>152</v>
      </c>
      <c r="AC34" s="2" t="s">
        <v>211</v>
      </c>
    </row>
    <row r="35" spans="26:29" x14ac:dyDescent="0.25">
      <c r="Z35" s="2" t="s">
        <v>187</v>
      </c>
      <c r="AC35" s="2" t="s">
        <v>212</v>
      </c>
    </row>
    <row r="36" spans="26:29" x14ac:dyDescent="0.25">
      <c r="Z36" s="2" t="s">
        <v>169</v>
      </c>
      <c r="AC36" s="2" t="s">
        <v>215</v>
      </c>
    </row>
    <row r="37" spans="26:29" x14ac:dyDescent="0.25">
      <c r="Z37" s="2" t="s">
        <v>149</v>
      </c>
      <c r="AC37" s="2" t="s">
        <v>214</v>
      </c>
    </row>
    <row r="38" spans="26:29" x14ac:dyDescent="0.25">
      <c r="Z38" s="2" t="s">
        <v>150</v>
      </c>
      <c r="AC38" s="2" t="s">
        <v>217</v>
      </c>
    </row>
    <row r="39" spans="26:29" x14ac:dyDescent="0.25">
      <c r="Z39" s="2" t="s">
        <v>151</v>
      </c>
      <c r="AC39" s="2" t="s">
        <v>277</v>
      </c>
    </row>
    <row r="40" spans="26:29" x14ac:dyDescent="0.25">
      <c r="Z40" s="2" t="s">
        <v>173</v>
      </c>
      <c r="AC40" s="2" t="s">
        <v>305</v>
      </c>
    </row>
    <row r="41" spans="26:29" x14ac:dyDescent="0.25">
      <c r="Z41" s="2" t="s">
        <v>175</v>
      </c>
      <c r="AC41" s="2" t="s">
        <v>139</v>
      </c>
    </row>
    <row r="42" spans="26:29" x14ac:dyDescent="0.25">
      <c r="Z42" s="2" t="s">
        <v>174</v>
      </c>
      <c r="AC42" s="2" t="s">
        <v>216</v>
      </c>
    </row>
    <row r="43" spans="26:29" x14ac:dyDescent="0.25">
      <c r="Z43" s="2" t="s">
        <v>313</v>
      </c>
      <c r="AC43" s="2" t="s">
        <v>219</v>
      </c>
    </row>
    <row r="44" spans="26:29" x14ac:dyDescent="0.25">
      <c r="Z44" s="2" t="s">
        <v>165</v>
      </c>
      <c r="AC44" s="2" t="s">
        <v>299</v>
      </c>
    </row>
    <row r="45" spans="26:29" x14ac:dyDescent="0.25">
      <c r="Z45" s="2" t="s">
        <v>192</v>
      </c>
      <c r="AC45" s="2" t="s">
        <v>213</v>
      </c>
    </row>
    <row r="46" spans="26:29" x14ac:dyDescent="0.25">
      <c r="Z46" s="2" t="s">
        <v>182</v>
      </c>
      <c r="AC46" s="2" t="s">
        <v>301</v>
      </c>
    </row>
    <row r="47" spans="26:29" x14ac:dyDescent="0.25">
      <c r="Z47" s="2" t="s">
        <v>202</v>
      </c>
      <c r="AC47" s="2" t="s">
        <v>220</v>
      </c>
    </row>
    <row r="48" spans="26:29" x14ac:dyDescent="0.25">
      <c r="Z48" s="2" t="s">
        <v>133</v>
      </c>
      <c r="AC48" s="2" t="s">
        <v>500</v>
      </c>
    </row>
    <row r="49" spans="26:26" x14ac:dyDescent="0.25">
      <c r="Z49" s="2" t="s">
        <v>143</v>
      </c>
    </row>
    <row r="50" spans="26:26" x14ac:dyDescent="0.25">
      <c r="Z50" s="2" t="s">
        <v>197</v>
      </c>
    </row>
    <row r="51" spans="26:26" x14ac:dyDescent="0.25">
      <c r="Z51" s="2" t="s">
        <v>201</v>
      </c>
    </row>
    <row r="52" spans="26:26" x14ac:dyDescent="0.25">
      <c r="Z52" s="2" t="s">
        <v>153</v>
      </c>
    </row>
    <row r="53" spans="26:26" x14ac:dyDescent="0.25">
      <c r="Z53" s="2" t="s">
        <v>132</v>
      </c>
    </row>
    <row r="54" spans="26:26" x14ac:dyDescent="0.25">
      <c r="Z54" s="2" t="s">
        <v>191</v>
      </c>
    </row>
    <row r="55" spans="26:26" x14ac:dyDescent="0.25">
      <c r="Z55" s="2" t="s">
        <v>154</v>
      </c>
    </row>
    <row r="56" spans="26:26" x14ac:dyDescent="0.25">
      <c r="Z56" s="2" t="s">
        <v>180</v>
      </c>
    </row>
    <row r="57" spans="26:26" x14ac:dyDescent="0.25">
      <c r="Z57" s="2" t="s">
        <v>164</v>
      </c>
    </row>
    <row r="58" spans="26:26" x14ac:dyDescent="0.25">
      <c r="Z58" s="2" t="s">
        <v>157</v>
      </c>
    </row>
    <row r="59" spans="26:26" x14ac:dyDescent="0.25">
      <c r="Z59" s="2" t="s">
        <v>147</v>
      </c>
    </row>
    <row r="60" spans="26:26" x14ac:dyDescent="0.25">
      <c r="Z60" s="2" t="s">
        <v>148</v>
      </c>
    </row>
    <row r="61" spans="26:26" x14ac:dyDescent="0.25">
      <c r="Z61" s="2" t="s">
        <v>179</v>
      </c>
    </row>
    <row r="62" spans="26:26" x14ac:dyDescent="0.25">
      <c r="Z62" s="2" t="s">
        <v>190</v>
      </c>
    </row>
    <row r="63" spans="26:26" x14ac:dyDescent="0.25">
      <c r="Z63" s="2" t="s">
        <v>203</v>
      </c>
    </row>
    <row r="64" spans="26:26" x14ac:dyDescent="0.25">
      <c r="Z64" s="2" t="s">
        <v>155</v>
      </c>
    </row>
    <row r="65" spans="26:26" x14ac:dyDescent="0.25">
      <c r="Z65" s="2" t="s">
        <v>167</v>
      </c>
    </row>
    <row r="66" spans="26:26" x14ac:dyDescent="0.25">
      <c r="Z66" s="2" t="s">
        <v>156</v>
      </c>
    </row>
    <row r="67" spans="26:26" x14ac:dyDescent="0.25">
      <c r="Z67" s="2" t="s">
        <v>141</v>
      </c>
    </row>
    <row r="68" spans="26:26" x14ac:dyDescent="0.25">
      <c r="Z68" s="2" t="s">
        <v>198</v>
      </c>
    </row>
    <row r="69" spans="26:26" x14ac:dyDescent="0.25">
      <c r="Z69" s="2" t="s">
        <v>146</v>
      </c>
    </row>
    <row r="70" spans="26:26" x14ac:dyDescent="0.25">
      <c r="Z70" s="2" t="s">
        <v>159</v>
      </c>
    </row>
    <row r="71" spans="26:26" x14ac:dyDescent="0.25">
      <c r="Z71" s="2" t="s">
        <v>168</v>
      </c>
    </row>
    <row r="72" spans="26:26" x14ac:dyDescent="0.25">
      <c r="Z72" s="2" t="s">
        <v>160</v>
      </c>
    </row>
    <row r="73" spans="26:26" x14ac:dyDescent="0.25">
      <c r="Z73" s="2" t="s">
        <v>158</v>
      </c>
    </row>
    <row r="74" spans="26:26" x14ac:dyDescent="0.25">
      <c r="Z74" s="2" t="s">
        <v>140</v>
      </c>
    </row>
    <row r="75" spans="26:26" x14ac:dyDescent="0.25">
      <c r="Z75" s="2" t="s">
        <v>199</v>
      </c>
    </row>
    <row r="76" spans="26:26" x14ac:dyDescent="0.25">
      <c r="Z76" s="2" t="s">
        <v>144</v>
      </c>
    </row>
    <row r="77" spans="26:26" x14ac:dyDescent="0.25">
      <c r="Z77" s="2" t="s">
        <v>172</v>
      </c>
    </row>
    <row r="78" spans="26:26" x14ac:dyDescent="0.25">
      <c r="Z78" s="2" t="s">
        <v>142</v>
      </c>
    </row>
    <row r="79" spans="26:26" x14ac:dyDescent="0.25">
      <c r="Z79" s="2" t="s">
        <v>163</v>
      </c>
    </row>
    <row r="80" spans="26:26" x14ac:dyDescent="0.25">
      <c r="Z80" s="2" t="s">
        <v>176</v>
      </c>
    </row>
    <row r="81" spans="26:26" x14ac:dyDescent="0.25">
      <c r="Z81" s="2" t="s">
        <v>145</v>
      </c>
    </row>
    <row r="82" spans="26:26" x14ac:dyDescent="0.25">
      <c r="Z82" s="2" t="s">
        <v>193</v>
      </c>
    </row>
    <row r="83" spans="26:26" x14ac:dyDescent="0.25">
      <c r="Z83" s="2" t="s">
        <v>162</v>
      </c>
    </row>
    <row r="84" spans="26:26" x14ac:dyDescent="0.25">
      <c r="Z84" s="2" t="s">
        <v>178</v>
      </c>
    </row>
    <row r="85" spans="26:26" x14ac:dyDescent="0.25">
      <c r="Z85" s="2" t="s">
        <v>177</v>
      </c>
    </row>
    <row r="86" spans="26:26" x14ac:dyDescent="0.25">
      <c r="Z86" s="2" t="s">
        <v>181</v>
      </c>
    </row>
    <row r="87" spans="26:26" x14ac:dyDescent="0.25">
      <c r="Z87" s="2" t="s">
        <v>161</v>
      </c>
    </row>
    <row r="88" spans="26:26" x14ac:dyDescent="0.25">
      <c r="Z88" s="2" t="s">
        <v>200</v>
      </c>
    </row>
    <row r="89" spans="26:26" x14ac:dyDescent="0.25">
      <c r="Z89" s="2" t="s">
        <v>166</v>
      </c>
    </row>
    <row r="90" spans="26:26" x14ac:dyDescent="0.25">
      <c r="Z90" s="2" t="s">
        <v>185</v>
      </c>
    </row>
    <row r="91" spans="26:26" x14ac:dyDescent="0.25">
      <c r="Z91" s="2" t="s">
        <v>170</v>
      </c>
    </row>
    <row r="92" spans="26:26" x14ac:dyDescent="0.25">
      <c r="Z92" s="2" t="s">
        <v>171</v>
      </c>
    </row>
    <row r="93" spans="26:26" x14ac:dyDescent="0.25">
      <c r="Z93" s="2" t="s">
        <v>500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2B4E73438C56489D8917C980A05A85" ma:contentTypeVersion="18" ma:contentTypeDescription="Opprett et nytt dokument." ma:contentTypeScope="" ma:versionID="36e083c4a8213247e22899a0802b3139">
  <xsd:schema xmlns:xsd="http://www.w3.org/2001/XMLSchema" xmlns:xs="http://www.w3.org/2001/XMLSchema" xmlns:p="http://schemas.microsoft.com/office/2006/metadata/properties" xmlns:ns2="4c6c08a2-54e7-41c1-88b8-5013c4cf7989" xmlns:ns3="c7de4253-450f-42e0-afa8-8bf85f76c876" targetNamespace="http://schemas.microsoft.com/office/2006/metadata/properties" ma:root="true" ma:fieldsID="92d5126784afbb644c625bda7ca4ac25" ns2:_="" ns3:_="">
    <xsd:import namespace="4c6c08a2-54e7-41c1-88b8-5013c4cf7989"/>
    <xsd:import namespace="c7de4253-450f-42e0-afa8-8bf85f76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c08a2-54e7-41c1-88b8-5013c4c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0454c641-4aa6-4668-9b1d-0561a68b2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e4253-450f-42e0-afa8-8bf85f76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c82216-5589-4cdf-8542-3f2ef642f6c9}" ma:internalName="TaxCatchAll" ma:showField="CatchAllData" ma:web="c7de4253-450f-42e0-afa8-8bf85f76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G U j W v C b l 8 y l A A A A 9 g A A A B I A H A B D b 2 5 m a W c v U G F j a 2 F n Z S 5 4 b W w g o h g A K K A U A A A A A A A A A A A A A A A A A A A A A A A A A A A A h Y + x D o I w G I R f h X S n L W C i k l I G V 1 E T E + N a S 4 V G + D G 0 W N 7 N w U f y F c Q o 6 u Z 4 d 9 8 l d / f r j a V 9 X X k X 1 R r d Q I I C T J G n Q D a 5 h i J B n T 3 6 M 5 R y t h H y J A r l D T C Y u D c 6 Q a W 1 5 5 g Q 5 x x 2 E W 7 a g o S U B m S f L b e y V L X w N R g r Q C r 0 a e X / W 4 i z 3 W s M D 3 E Q T X A w n W P K y G i y T M M X C I e 9 z / T H Z I u u s l 2 r O B z 8 1 Z q R U T L y / s A f U E s D B B Q A A g A I A C h l I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Z S N a K I p H u A 4 A A A A R A A A A E w A c A E Z v c m 1 1 b G F z L 1 N l Y 3 R p b 2 4 x L m 0 g o h g A K K A U A A A A A A A A A A A A A A A A A A A A A A A A A A A A K 0 5 N L s n M z 1 M I h t C G 1 g B Q S w E C L Q A U A A I A C A A o Z S N a 8 J u X z K U A A A D 2 A A A A E g A A A A A A A A A A A A A A A A A A A A A A Q 2 9 u Z m l n L 1 B h Y 2 t h Z 2 U u e G 1 s U E s B A i 0 A F A A C A A g A K G U j W g / K 6 a u k A A A A 6 Q A A A B M A A A A A A A A A A A A A A A A A 8 Q A A A F t D b 2 5 0 Z W 5 0 X 1 R 5 c G V z X S 5 4 b W x Q S w E C L Q A U A A I A C A A o Z S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2 W 1 p O u Y p S E + B V a T p G 1 L p U Q A A A A A C A A A A A A A D Z g A A w A A A A B A A A A A Y A z 5 w 2 U i b h m A I E H j H o F T n A A A A A A S A A A C g A A A A E A A A A H I C Q T F f t P 4 W R O D 1 z 2 Q C 6 R 1 Q A A A A 6 P B B B e 3 4 w T u m 2 q j + h r 5 K 2 B n + d I j O v L w r m j G T h e g B q L w p x h T 6 S F h j s V W 5 Q N i d U f n P 5 T H k J I R 5 / o 1 2 t V b i 2 G Y J z i 4 x G A 9 W 8 N u q t k 2 z F + X v O 5 Q U A A A A u 4 + t t 3 o U d e W F Z y C M W P q 6 3 a g A x O E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e4253-450f-42e0-afa8-8bf85f76c876" xsi:nil="true"/>
    <lcf76f155ced4ddcb4097134ff3c332f xmlns="4c6c08a2-54e7-41c1-88b8-5013c4cf798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43679-5AFD-4964-BD86-0B8B6E95D4E4}"/>
</file>

<file path=customXml/itemProps2.xml><?xml version="1.0" encoding="utf-8"?>
<ds:datastoreItem xmlns:ds="http://schemas.openxmlformats.org/officeDocument/2006/customXml" ds:itemID="{2DF5CA03-25A6-434F-9977-77961A35872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5308CF6-1E3A-4708-9034-BC044632FA91}">
  <ds:schemaRefs>
    <ds:schemaRef ds:uri="http://schemas.microsoft.com/office/2006/documentManagement/types"/>
    <ds:schemaRef ds:uri="http://purl.org/dc/terms/"/>
    <ds:schemaRef ds:uri="http://purl.org/dc/dcmitype/"/>
    <ds:schemaRef ds:uri="c7de4253-450f-42e0-afa8-8bf85f76c876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c6c08a2-54e7-41c1-88b8-5013c4cf7989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917E4CF-AF19-4C92-8312-0097C7F7B9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23</vt:i4>
      </vt:variant>
    </vt:vector>
  </HeadingPairs>
  <TitlesOfParts>
    <vt:vector size="29" baseType="lpstr">
      <vt:lpstr>NM diagnostikk</vt:lpstr>
      <vt:lpstr>PET diagnostikk</vt:lpstr>
      <vt:lpstr>NM terapi</vt:lpstr>
      <vt:lpstr>Prosedyre</vt:lpstr>
      <vt:lpstr>Radiofarmaka</vt:lpstr>
      <vt:lpstr>Dropdown-elementer</vt:lpstr>
      <vt:lpstr>PNMAndre</vt:lpstr>
      <vt:lpstr>PNMBlod</vt:lpstr>
      <vt:lpstr>PNMEndokrine</vt:lpstr>
      <vt:lpstr>PNMFordøyelse</vt:lpstr>
      <vt:lpstr>PNMHelkropp</vt:lpstr>
      <vt:lpstr>PNMHjerte</vt:lpstr>
      <vt:lpstr>PNMHode</vt:lpstr>
      <vt:lpstr>PNMLymfe</vt:lpstr>
      <vt:lpstr>PNMTerapi</vt:lpstr>
      <vt:lpstr>PNMUrinveier</vt:lpstr>
      <vt:lpstr>PPETCT</vt:lpstr>
      <vt:lpstr>PPETMR</vt:lpstr>
      <vt:lpstr>RFAndre</vt:lpstr>
      <vt:lpstr>RFBlod</vt:lpstr>
      <vt:lpstr>RFEndokrine</vt:lpstr>
      <vt:lpstr>RFFordøyelse</vt:lpstr>
      <vt:lpstr>RFHelkropp</vt:lpstr>
      <vt:lpstr>RFHjerte</vt:lpstr>
      <vt:lpstr>RFHode</vt:lpstr>
      <vt:lpstr>RFLymfe</vt:lpstr>
      <vt:lpstr>RFPET</vt:lpstr>
      <vt:lpstr>RFTerapi</vt:lpstr>
      <vt:lpstr>RFUrinveier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Høiness</dc:creator>
  <cp:lastModifiedBy>Johan Høiness</cp:lastModifiedBy>
  <dcterms:created xsi:type="dcterms:W3CDTF">2025-01-02T11:14:08Z</dcterms:created>
  <dcterms:modified xsi:type="dcterms:W3CDTF">2026-01-14T14:29:02Z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0x010100982B4E73438C56489D8917C980A05A85</vt:lpwstr>
  </property>
</Properties>
</file>